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210" activeTab="0"/>
  </bookViews>
  <sheets>
    <sheet name="Приложение 1 таб.1" sheetId="1" r:id="rId1"/>
    <sheet name="Приложение 1 таб. 2" sheetId="2" r:id="rId2"/>
    <sheet name="Приложение 4 таб. 1" sheetId="3" r:id="rId3"/>
    <sheet name="Приложение 4 таб. 2" sheetId="4" r:id="rId4"/>
    <sheet name="Лист1" sheetId="5" r:id="rId5"/>
  </sheets>
  <definedNames/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H7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План по расходам в форме №1 на 01.10.2017 (13401686,81) ПОСТУПЛЕНИЯ + ОСТАТОК на 01.01.2017</t>
        </r>
      </text>
    </comment>
    <comment ref="H9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План по расходам в форме №1 на 01.10.2017 (13401686,81) ПОСТУПЛЕНИЯ + ОСТАТОК на 01.01.2017</t>
        </r>
      </text>
    </comment>
    <comment ref="I7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План по расходам в форме №1 на 01.10.2018 (17790769,82) ПОСТУПЛЕНИЯ + ОСТАТОК на 01.01.18+ 5 320 210 (невский) 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H8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План по расходам в форме №1 на 01.10.2017 (13401686,81) ПОСТУПЛЕНИЯ + ОСТАТОК на 01.01.2017</t>
        </r>
      </text>
    </comment>
  </commentList>
</comments>
</file>

<file path=xl/sharedStrings.xml><?xml version="1.0" encoding="utf-8"?>
<sst xmlns="http://schemas.openxmlformats.org/spreadsheetml/2006/main" count="710" uniqueCount="105">
  <si>
    <t>Наименование муниципальной программы, подпрограммы муниципальной программы, основного мероприятия</t>
  </si>
  <si>
    <t>Источник финансирования</t>
  </si>
  <si>
    <t>Всего</t>
  </si>
  <si>
    <t>федеральный бюджет</t>
  </si>
  <si>
    <t>областной бюджет</t>
  </si>
  <si>
    <t>бюджет городского округа</t>
  </si>
  <si>
    <t xml:space="preserve">государственные внебюджетные фонды </t>
  </si>
  <si>
    <t>иные источники</t>
  </si>
  <si>
    <t>«Развитие физической культуры и массового спорта»</t>
  </si>
  <si>
    <t>«Подготовка и проведение физкультурных и спортивных мероприятий, обеспечение участия в соревнованиях для различных категорий и групп населения»</t>
  </si>
  <si>
    <t xml:space="preserve">«Социальная поддержка спортсменов, достигших высоких спортивных результатов» </t>
  </si>
  <si>
    <t>«Развитие спортивной инфраструктуры»</t>
  </si>
  <si>
    <t>«Строительство объектов физической культуры и спорта»</t>
  </si>
  <si>
    <t>«Капитальный ремонт и реконструкция  объектов физической культуры и спорта»</t>
  </si>
  <si>
    <t>«Сертификация спортивных объектов и внесение их во Всероссийский реестр объектов спорта»</t>
  </si>
  <si>
    <t>«Повышение качества оказания муниципальных услуг в сфере физической культуры и спорта»</t>
  </si>
  <si>
    <t>«Обеспечение централизованного ведения бухгалтерского учета»</t>
  </si>
  <si>
    <t>Статус</t>
  </si>
  <si>
    <t>Муниципальная программа</t>
  </si>
  <si>
    <t>Подпрограмма 1</t>
  </si>
  <si>
    <t>Основное мероприятие 1.1.2</t>
  </si>
  <si>
    <t>Подпрограмма 2</t>
  </si>
  <si>
    <t>Подпрограмма 3</t>
  </si>
  <si>
    <t>Расходы (тыс.руб), годы</t>
  </si>
  <si>
    <t xml:space="preserve">физической культуры и спорта в </t>
  </si>
  <si>
    <t>Ответственный исполнитель, соисполнители, участники</t>
  </si>
  <si>
    <t>Всего, в том числе:</t>
  </si>
  <si>
    <t>ответственный исполнитель - УФКиС</t>
  </si>
  <si>
    <t>Код бюджетной классификации</t>
  </si>
  <si>
    <t>ГРБС</t>
  </si>
  <si>
    <t>Рз, Пр</t>
  </si>
  <si>
    <t>ЦСР</t>
  </si>
  <si>
    <t>ВР</t>
  </si>
  <si>
    <t>участник - МКУ «УКС»</t>
  </si>
  <si>
    <t>х</t>
  </si>
  <si>
    <t>0730100000</t>
  </si>
  <si>
    <t>0730121120</t>
  </si>
  <si>
    <t>0730200000</t>
  </si>
  <si>
    <t>0730000000</t>
  </si>
  <si>
    <t>0720422100</t>
  </si>
  <si>
    <t>0710322100</t>
  </si>
  <si>
    <t>0710300000</t>
  </si>
  <si>
    <t>0710217060</t>
  </si>
  <si>
    <t>0710217050</t>
  </si>
  <si>
    <t>0710200000</t>
  </si>
  <si>
    <t>0710126010</t>
  </si>
  <si>
    <t>0710100000</t>
  </si>
  <si>
    <t>0710000000</t>
  </si>
  <si>
    <t>0730222100</t>
  </si>
  <si>
    <t xml:space="preserve">Заместитель главы администрации городского </t>
  </si>
  <si>
    <t>округа по социальному развитию</t>
  </si>
  <si>
    <t>0720224200</t>
  </si>
  <si>
    <t xml:space="preserve">«Обеспечение деятельности (оказание услуг) подведомственных муниципальных  учреждений» </t>
  </si>
  <si>
    <t>Основное мероприятие 1.2.1</t>
  </si>
  <si>
    <t>Основное мероприятие 2.1.1</t>
  </si>
  <si>
    <t>Основное мероприятие 2.2.1</t>
  </si>
  <si>
    <t>Основное мероприятие 2.4.1</t>
  </si>
  <si>
    <t>Основное мероприятие 3.1.1</t>
  </si>
  <si>
    <t>Основное мероприятие 3.2.1</t>
  </si>
  <si>
    <t xml:space="preserve">к муниципальной программе «Развитие физической культуры и спорта в </t>
  </si>
  <si>
    <t xml:space="preserve">к муниципальной программе  «Развитие  </t>
  </si>
  <si>
    <t>0720144100</t>
  </si>
  <si>
    <t>Расходы (тыс. руб), годы</t>
  </si>
  <si>
    <t>0730270020</t>
  </si>
  <si>
    <t>07103L0810</t>
  </si>
  <si>
    <t>07103L4950</t>
  </si>
  <si>
    <t>Основное мероприятие 1.1.1</t>
  </si>
  <si>
    <t>Таблица 1</t>
  </si>
  <si>
    <t>Наименование муниципальной программы, подпрограммы муниципальной программы, основного мероприятия, проекта</t>
  </si>
  <si>
    <t>Таблица 2</t>
  </si>
  <si>
    <t>Старооскольском городском округе»</t>
  </si>
  <si>
    <t>07202S2120</t>
  </si>
  <si>
    <t>0720200000</t>
  </si>
  <si>
    <t>0710370020</t>
  </si>
  <si>
    <t xml:space="preserve">Проект </t>
  </si>
  <si>
    <t>«Развитие физической культуры и спорта в Старооскольском городском округе»</t>
  </si>
  <si>
    <t>«Модернизация системы подготовки спортивного резерва по тяжелой атлетике в муниципальном бюджетном учреждении «Спортивная школа «Молодость» с присвоением  статуса «Олимпийский»</t>
  </si>
  <si>
    <t>«Обеспечение реализации муниципальной программы «Развитие физической культуры и спорта в Старооскольском городском округе»</t>
  </si>
  <si>
    <t>071Р550810</t>
  </si>
  <si>
    <t>Основное мероприятие 1.2.2</t>
  </si>
  <si>
    <t>«Проект «Спорт - норма жизни»</t>
  </si>
  <si>
    <t>071Р500000</t>
  </si>
  <si>
    <t>071Р552290</t>
  </si>
  <si>
    <t xml:space="preserve">«Создание системы спортивной подготовки по виду спорта СБЕ ММА в Старооскольском городском округе» </t>
  </si>
  <si>
    <t xml:space="preserve">«Создание модели популяризации вольной борьбы среди детей дошкольного возраста» «В спортивную школу - через детский сад» </t>
  </si>
  <si>
    <t>«Создание площадки для реализации комплекса мероприятий «Подвижные игры народов мира» на базе муниципального автономного учреждения «Теннисный центр «ТенХауС»</t>
  </si>
  <si>
    <t>Приложение 3</t>
  </si>
  <si>
    <t>Приложение 4</t>
  </si>
  <si>
    <t>Ресурсное обеспечение реализации муниципальной программы за счет бюджета городского округа на I этап реализации</t>
  </si>
  <si>
    <t>Ресурсное обеспечение реализации муниципальной программы за счет бюджета городского округа на II этап реализации</t>
  </si>
  <si>
    <t>Ресурсное обеспечение и прогнозная (справочная) оценка расходов   на реализацию основных  мероприятий муниципальной программы из различных источников финансирования I этап реализации</t>
  </si>
  <si>
    <t>Итого на I этапе (2015-2020 годы)</t>
  </si>
  <si>
    <t>Итого на II этапе (2021-2025 годы)</t>
  </si>
  <si>
    <t>С.В. Халеева</t>
  </si>
  <si>
    <t>Проект 1.1.1.2</t>
  </si>
  <si>
    <t>Проект 1.2.1.1</t>
  </si>
  <si>
    <t>Проект 1.1.1.1</t>
  </si>
  <si>
    <t>Проект  1.2.1.1</t>
  </si>
  <si>
    <t>Проект  1.1.1.1</t>
  </si>
  <si>
    <t>0720272120</t>
  </si>
  <si>
    <t xml:space="preserve">Приложение </t>
  </si>
  <si>
    <t xml:space="preserve">к постановлению администрации   </t>
  </si>
  <si>
    <t>Старооскольского городского округа</t>
  </si>
  <si>
    <t>Ресурсное обеспечение и прогнозная (справочная) оценка расходов   на реализацию основных  мероприятий муниципальной программы из различных источников финансирования на II этап реализации</t>
  </si>
  <si>
    <r>
      <t>от «</t>
    </r>
    <r>
      <rPr>
        <u val="single"/>
        <sz val="31"/>
        <color indexed="8"/>
        <rFont val="Times New Roman"/>
        <family val="1"/>
      </rPr>
      <t>26</t>
    </r>
    <r>
      <rPr>
        <sz val="31"/>
        <color indexed="8"/>
        <rFont val="Times New Roman"/>
        <family val="1"/>
      </rPr>
      <t xml:space="preserve">» </t>
    </r>
    <r>
      <rPr>
        <u val="single"/>
        <sz val="31"/>
        <color indexed="8"/>
        <rFont val="Times New Roman"/>
        <family val="1"/>
      </rPr>
      <t>апреля</t>
    </r>
    <r>
      <rPr>
        <sz val="31"/>
        <color indexed="8"/>
        <rFont val="Times New Roman"/>
        <family val="1"/>
      </rPr>
      <t xml:space="preserve"> 2019 № </t>
    </r>
    <r>
      <rPr>
        <u val="single"/>
        <sz val="31"/>
        <color indexed="8"/>
        <rFont val="Times New Roman"/>
        <family val="1"/>
      </rPr>
      <t>1136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</si>
</sst>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"/>
  </numFmts>
  <fonts count="64">
    <font>
      <sz val="11"/>
      <color theme="1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8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6"/>
      <color indexed="8"/>
      <name val="Times New Roman"/>
      <family val="1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sz val="28"/>
      <color indexed="8"/>
      <name val="Times New Roman"/>
      <family val="1"/>
    </font>
    <font>
      <sz val="28"/>
      <color indexed="9"/>
      <name val="Times New Roman"/>
      <family val="1"/>
    </font>
    <font>
      <sz val="28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Calibri"/>
      <family val="2"/>
    </font>
    <font>
      <b/>
      <sz val="27"/>
      <color indexed="8"/>
      <name val="Times New Roman"/>
      <family val="1"/>
    </font>
    <font>
      <sz val="31"/>
      <color indexed="8"/>
      <name val="Times New Roman"/>
      <family val="1"/>
    </font>
    <font>
      <b/>
      <sz val="32"/>
      <color indexed="8"/>
      <name val="Times New Roman"/>
      <family val="1"/>
    </font>
    <font>
      <sz val="32"/>
      <color indexed="8"/>
      <name val="Times New Roman"/>
      <family val="1"/>
    </font>
    <font>
      <sz val="21"/>
      <color indexed="8"/>
      <name val="Times New Roman"/>
      <family val="1"/>
    </font>
    <font>
      <b/>
      <sz val="21"/>
      <color indexed="8"/>
      <name val="Times New Roman"/>
      <family val="1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u val="single"/>
      <sz val="31"/>
      <color indexed="8"/>
      <name val="Times New Roman"/>
      <family val="1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1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justify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3" fontId="6" fillId="0" borderId="10" xfId="0" applyNumberFormat="1" applyFont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0" fontId="15" fillId="0" borderId="11" xfId="0" applyFont="1" applyBorder="1" applyAlignment="1">
      <alignment horizontal="justify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center" vertical="top" wrapText="1"/>
    </xf>
    <xf numFmtId="3" fontId="15" fillId="0" borderId="10" xfId="0" applyNumberFormat="1" applyFont="1" applyBorder="1" applyAlignment="1">
      <alignment horizontal="center" vertical="top" wrapText="1"/>
    </xf>
    <xf numFmtId="3" fontId="15" fillId="0" borderId="10" xfId="0" applyNumberFormat="1" applyFont="1" applyFill="1" applyBorder="1" applyAlignment="1">
      <alignment horizontal="center" vertical="top" wrapText="1"/>
    </xf>
    <xf numFmtId="0" fontId="15" fillId="0" borderId="12" xfId="0" applyFont="1" applyBorder="1" applyAlignment="1">
      <alignment horizontal="justify" vertical="top" wrapText="1"/>
    </xf>
    <xf numFmtId="3" fontId="16" fillId="0" borderId="10" xfId="0" applyNumberFormat="1" applyFont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1" fontId="15" fillId="0" borderId="10" xfId="0" applyNumberFormat="1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15" fillId="0" borderId="10" xfId="0" applyFont="1" applyBorder="1" applyAlignment="1">
      <alignment horizontal="justify" vertical="top" wrapText="1"/>
    </xf>
    <xf numFmtId="0" fontId="15" fillId="0" borderId="10" xfId="0" applyFont="1" applyBorder="1" applyAlignment="1">
      <alignment vertical="top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0" fontId="15" fillId="33" borderId="10" xfId="0" applyFont="1" applyFill="1" applyBorder="1" applyAlignment="1">
      <alignment horizontal="center" vertical="top" wrapText="1"/>
    </xf>
    <xf numFmtId="49" fontId="15" fillId="33" borderId="10" xfId="0" applyNumberFormat="1" applyFont="1" applyFill="1" applyBorder="1" applyAlignment="1">
      <alignment horizontal="center" vertical="top" wrapText="1"/>
    </xf>
    <xf numFmtId="3" fontId="15" fillId="33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justify"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 horizontal="right"/>
    </xf>
    <xf numFmtId="0" fontId="20" fillId="0" borderId="0" xfId="0" applyFont="1" applyFill="1" applyAlignment="1">
      <alignment/>
    </xf>
    <xf numFmtId="177" fontId="6" fillId="0" borderId="10" xfId="0" applyNumberFormat="1" applyFont="1" applyBorder="1" applyAlignment="1">
      <alignment horizontal="center" vertical="top" wrapText="1"/>
    </xf>
    <xf numFmtId="177" fontId="6" fillId="0" borderId="10" xfId="0" applyNumberFormat="1" applyFont="1" applyFill="1" applyBorder="1" applyAlignment="1">
      <alignment horizontal="center" vertical="top" wrapText="1"/>
    </xf>
    <xf numFmtId="177" fontId="15" fillId="0" borderId="10" xfId="0" applyNumberFormat="1" applyFont="1" applyBorder="1" applyAlignment="1">
      <alignment horizontal="center" vertical="top" wrapText="1"/>
    </xf>
    <xf numFmtId="177" fontId="15" fillId="0" borderId="10" xfId="0" applyNumberFormat="1" applyFont="1" applyFill="1" applyBorder="1" applyAlignment="1">
      <alignment horizontal="center" vertical="top" wrapText="1"/>
    </xf>
    <xf numFmtId="177" fontId="16" fillId="0" borderId="10" xfId="0" applyNumberFormat="1" applyFont="1" applyFill="1" applyBorder="1" applyAlignment="1">
      <alignment horizontal="center" vertical="top" wrapText="1"/>
    </xf>
    <xf numFmtId="177" fontId="16" fillId="0" borderId="10" xfId="0" applyNumberFormat="1" applyFont="1" applyBorder="1" applyAlignment="1">
      <alignment horizontal="center" vertical="top" wrapText="1"/>
    </xf>
    <xf numFmtId="4" fontId="15" fillId="0" borderId="10" xfId="0" applyNumberFormat="1" applyFont="1" applyBorder="1" applyAlignment="1">
      <alignment horizontal="center" vertical="top" wrapText="1"/>
    </xf>
    <xf numFmtId="4" fontId="15" fillId="0" borderId="10" xfId="0" applyNumberFormat="1" applyFont="1" applyFill="1" applyBorder="1" applyAlignment="1">
      <alignment horizontal="center" vertical="top" wrapText="1"/>
    </xf>
    <xf numFmtId="4" fontId="15" fillId="33" borderId="10" xfId="0" applyNumberFormat="1" applyFont="1" applyFill="1" applyBorder="1" applyAlignment="1">
      <alignment horizontal="center" vertical="top" wrapText="1"/>
    </xf>
    <xf numFmtId="177" fontId="15" fillId="33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 wrapText="1"/>
    </xf>
    <xf numFmtId="177" fontId="7" fillId="0" borderId="10" xfId="0" applyNumberFormat="1" applyFont="1" applyFill="1" applyBorder="1" applyAlignment="1">
      <alignment horizontal="center" vertical="top" wrapText="1"/>
    </xf>
    <xf numFmtId="177" fontId="3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3" fillId="0" borderId="0" xfId="0" applyFont="1" applyBorder="1" applyAlignment="1">
      <alignment vertical="top"/>
    </xf>
    <xf numFmtId="0" fontId="14" fillId="0" borderId="13" xfId="0" applyFont="1" applyBorder="1" applyAlignment="1">
      <alignment vertical="top"/>
    </xf>
    <xf numFmtId="0" fontId="13" fillId="0" borderId="13" xfId="0" applyFont="1" applyBorder="1" applyAlignment="1">
      <alignment vertical="top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justify" vertic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1" fontId="14" fillId="0" borderId="10" xfId="0" applyNumberFormat="1" applyFont="1" applyFill="1" applyBorder="1" applyAlignment="1">
      <alignment horizontal="center" vertical="top" wrapText="1"/>
    </xf>
    <xf numFmtId="3" fontId="14" fillId="0" borderId="10" xfId="0" applyNumberFormat="1" applyFont="1" applyBorder="1" applyAlignment="1">
      <alignment horizontal="center" vertical="top"/>
    </xf>
    <xf numFmtId="0" fontId="14" fillId="0" borderId="10" xfId="0" applyFont="1" applyFill="1" applyBorder="1" applyAlignment="1">
      <alignment horizontal="center" vertical="top" wrapText="1"/>
    </xf>
    <xf numFmtId="1" fontId="14" fillId="0" borderId="10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justify" vertical="top" wrapText="1"/>
    </xf>
    <xf numFmtId="0" fontId="15" fillId="0" borderId="16" xfId="0" applyFont="1" applyBorder="1" applyAlignment="1">
      <alignment horizontal="justify" vertical="top" wrapText="1"/>
    </xf>
    <xf numFmtId="0" fontId="15" fillId="0" borderId="12" xfId="0" applyFont="1" applyBorder="1" applyAlignment="1">
      <alignment horizontal="justify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49" fontId="15" fillId="0" borderId="10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/>
    </xf>
    <xf numFmtId="0" fontId="14" fillId="0" borderId="16" xfId="0" applyFont="1" applyBorder="1" applyAlignment="1">
      <alignment horizontal="center" vertical="top" wrapText="1"/>
    </xf>
    <xf numFmtId="49" fontId="15" fillId="0" borderId="11" xfId="0" applyNumberFormat="1" applyFont="1" applyBorder="1" applyAlignment="1">
      <alignment horizontal="center" vertical="top" wrapText="1"/>
    </xf>
    <xf numFmtId="49" fontId="15" fillId="0" borderId="16" xfId="0" applyNumberFormat="1" applyFont="1" applyBorder="1" applyAlignment="1">
      <alignment horizontal="center" vertical="top" wrapText="1"/>
    </xf>
    <xf numFmtId="49" fontId="15" fillId="0" borderId="12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justify" vertical="top" wrapText="1"/>
    </xf>
    <xf numFmtId="0" fontId="25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1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1" fontId="13" fillId="0" borderId="10" xfId="0" applyNumberFormat="1" applyFont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right" vertical="center"/>
    </xf>
    <xf numFmtId="0" fontId="28" fillId="0" borderId="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/>
    </xf>
    <xf numFmtId="3" fontId="13" fillId="0" borderId="10" xfId="0" applyNumberFormat="1" applyFont="1" applyBorder="1" applyAlignment="1">
      <alignment horizontal="center" vertical="top"/>
    </xf>
    <xf numFmtId="1" fontId="13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/>
    </xf>
    <xf numFmtId="3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1047750</xdr:colOff>
      <xdr:row>4</xdr:row>
      <xdr:rowOff>238125</xdr:rowOff>
    </xdr:from>
    <xdr:ext cx="18097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0648950" y="20097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1047750</xdr:colOff>
      <xdr:row>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076325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75"/>
  <sheetViews>
    <sheetView tabSelected="1" view="pageBreakPreview" zoomScale="50" zoomScaleNormal="50" zoomScaleSheetLayoutView="50" zoomScalePageLayoutView="50" workbookViewId="0" topLeftCell="A1">
      <selection activeCell="F138" sqref="F138"/>
    </sheetView>
  </sheetViews>
  <sheetFormatPr defaultColWidth="9.140625" defaultRowHeight="15"/>
  <cols>
    <col min="1" max="1" width="29.421875" style="1" customWidth="1"/>
    <col min="2" max="2" width="48.00390625" style="1" customWidth="1"/>
    <col min="3" max="3" width="39.421875" style="1" customWidth="1"/>
    <col min="4" max="4" width="14.140625" style="1" customWidth="1"/>
    <col min="5" max="5" width="13.00390625" style="1" customWidth="1"/>
    <col min="6" max="6" width="25.8515625" style="1" customWidth="1"/>
    <col min="7" max="7" width="8.140625" style="1" customWidth="1"/>
    <col min="8" max="8" width="19.7109375" style="1" customWidth="1"/>
    <col min="9" max="9" width="27.8515625" style="1" customWidth="1"/>
    <col min="10" max="10" width="16.00390625" style="10" customWidth="1"/>
    <col min="11" max="11" width="21.140625" style="10" customWidth="1"/>
    <col min="12" max="12" width="22.00390625" style="10" customWidth="1"/>
    <col min="13" max="13" width="21.140625" style="10" customWidth="1"/>
    <col min="14" max="14" width="20.7109375" style="1" customWidth="1"/>
    <col min="15" max="15" width="19.7109375" style="1" customWidth="1"/>
    <col min="16" max="16384" width="9.140625" style="1" customWidth="1"/>
  </cols>
  <sheetData>
    <row r="1" spans="10:15" s="64" customFormat="1" ht="39">
      <c r="J1" s="74" t="s">
        <v>100</v>
      </c>
      <c r="K1" s="74"/>
      <c r="L1" s="74"/>
      <c r="M1" s="74"/>
      <c r="N1" s="74"/>
      <c r="O1" s="74"/>
    </row>
    <row r="2" spans="10:15" s="64" customFormat="1" ht="30" customHeight="1">
      <c r="J2" s="74" t="s">
        <v>101</v>
      </c>
      <c r="K2" s="74"/>
      <c r="L2" s="74"/>
      <c r="M2" s="74"/>
      <c r="N2" s="74"/>
      <c r="O2" s="74"/>
    </row>
    <row r="3" spans="10:15" s="64" customFormat="1" ht="39">
      <c r="J3" s="74" t="s">
        <v>102</v>
      </c>
      <c r="K3" s="74"/>
      <c r="L3" s="74"/>
      <c r="M3" s="74"/>
      <c r="N3" s="74"/>
      <c r="O3" s="74"/>
    </row>
    <row r="4" spans="10:15" s="64" customFormat="1" ht="31.5" customHeight="1">
      <c r="J4" s="74" t="s">
        <v>104</v>
      </c>
      <c r="K4" s="74"/>
      <c r="L4" s="74"/>
      <c r="M4" s="74"/>
      <c r="N4" s="74"/>
      <c r="O4" s="74"/>
    </row>
    <row r="5" spans="10:15" s="64" customFormat="1" ht="18.75" customHeight="1">
      <c r="J5" s="65"/>
      <c r="K5" s="65"/>
      <c r="L5" s="65"/>
      <c r="M5" s="65"/>
      <c r="N5" s="65"/>
      <c r="O5" s="65"/>
    </row>
    <row r="6" spans="10:15" s="64" customFormat="1" ht="35.25" customHeight="1">
      <c r="J6" s="74" t="s">
        <v>86</v>
      </c>
      <c r="K6" s="74"/>
      <c r="L6" s="74"/>
      <c r="M6" s="74"/>
      <c r="N6" s="74"/>
      <c r="O6" s="74"/>
    </row>
    <row r="7" spans="10:15" s="64" customFormat="1" ht="36.75" customHeight="1">
      <c r="J7" s="74" t="s">
        <v>60</v>
      </c>
      <c r="K7" s="74"/>
      <c r="L7" s="74"/>
      <c r="M7" s="74"/>
      <c r="N7" s="74"/>
      <c r="O7" s="74"/>
    </row>
    <row r="8" spans="10:15" s="64" customFormat="1" ht="36.75" customHeight="1">
      <c r="J8" s="74" t="s">
        <v>24</v>
      </c>
      <c r="K8" s="74"/>
      <c r="L8" s="74"/>
      <c r="M8" s="74"/>
      <c r="N8" s="74"/>
      <c r="O8" s="74"/>
    </row>
    <row r="9" spans="10:15" s="64" customFormat="1" ht="35.25" customHeight="1">
      <c r="J9" s="74" t="s">
        <v>70</v>
      </c>
      <c r="K9" s="74"/>
      <c r="L9" s="74"/>
      <c r="M9" s="74"/>
      <c r="N9" s="74"/>
      <c r="O9" s="74"/>
    </row>
    <row r="10" spans="10:15" s="64" customFormat="1" ht="20.25" customHeight="1">
      <c r="J10" s="65"/>
      <c r="K10" s="65"/>
      <c r="L10" s="65"/>
      <c r="M10" s="65"/>
      <c r="N10" s="65"/>
      <c r="O10" s="65"/>
    </row>
    <row r="11" spans="10:15" s="64" customFormat="1" ht="30.75" customHeight="1">
      <c r="J11" s="65"/>
      <c r="K11" s="65"/>
      <c r="L11" s="65"/>
      <c r="M11" s="65"/>
      <c r="N11" s="74" t="s">
        <v>67</v>
      </c>
      <c r="O11" s="74"/>
    </row>
    <row r="12" spans="1:15" ht="15.75" customHeight="1">
      <c r="A12" s="32"/>
      <c r="B12" s="32"/>
      <c r="C12" s="32"/>
      <c r="D12" s="32"/>
      <c r="E12" s="32"/>
      <c r="F12" s="32"/>
      <c r="G12" s="32"/>
      <c r="H12" s="32"/>
      <c r="I12" s="32"/>
      <c r="J12" s="103"/>
      <c r="K12" s="103"/>
      <c r="L12" s="103"/>
      <c r="M12" s="103"/>
      <c r="N12" s="103"/>
      <c r="O12" s="103"/>
    </row>
    <row r="13" spans="1:15" s="69" customFormat="1" ht="42.75" customHeight="1">
      <c r="A13" s="102" t="s">
        <v>88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</row>
    <row r="14" spans="1:15" ht="11.25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</row>
    <row r="15" spans="1:15" ht="20.25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</row>
    <row r="16" spans="1:16" s="3" customFormat="1" ht="51" customHeight="1">
      <c r="A16" s="95" t="s">
        <v>17</v>
      </c>
      <c r="B16" s="79" t="s">
        <v>68</v>
      </c>
      <c r="C16" s="81" t="s">
        <v>25</v>
      </c>
      <c r="D16" s="82" t="s">
        <v>28</v>
      </c>
      <c r="E16" s="83"/>
      <c r="F16" s="83"/>
      <c r="G16" s="84"/>
      <c r="H16" s="95" t="s">
        <v>23</v>
      </c>
      <c r="I16" s="95"/>
      <c r="J16" s="95"/>
      <c r="K16" s="95"/>
      <c r="L16" s="95"/>
      <c r="M16" s="95"/>
      <c r="N16" s="95"/>
      <c r="O16" s="95"/>
      <c r="P16" s="2"/>
    </row>
    <row r="17" spans="1:15" s="3" customFormat="1" ht="15" customHeight="1" hidden="1">
      <c r="A17" s="95"/>
      <c r="B17" s="96"/>
      <c r="C17" s="81"/>
      <c r="D17" s="79" t="s">
        <v>29</v>
      </c>
      <c r="E17" s="79" t="s">
        <v>30</v>
      </c>
      <c r="F17" s="79" t="s">
        <v>31</v>
      </c>
      <c r="G17" s="79" t="s">
        <v>32</v>
      </c>
      <c r="H17" s="81">
        <v>2014</v>
      </c>
      <c r="I17" s="81" t="s">
        <v>91</v>
      </c>
      <c r="J17" s="77">
        <v>2015</v>
      </c>
      <c r="K17" s="77">
        <v>2016</v>
      </c>
      <c r="L17" s="77">
        <v>2017</v>
      </c>
      <c r="M17" s="77">
        <v>2018</v>
      </c>
      <c r="N17" s="81">
        <v>2019</v>
      </c>
      <c r="O17" s="81">
        <v>2020</v>
      </c>
    </row>
    <row r="18" spans="1:15" s="3" customFormat="1" ht="145.5" customHeight="1">
      <c r="A18" s="95"/>
      <c r="B18" s="80"/>
      <c r="C18" s="81"/>
      <c r="D18" s="80"/>
      <c r="E18" s="80"/>
      <c r="F18" s="80"/>
      <c r="G18" s="80"/>
      <c r="H18" s="81"/>
      <c r="I18" s="81"/>
      <c r="J18" s="77"/>
      <c r="K18" s="77"/>
      <c r="L18" s="77"/>
      <c r="M18" s="77"/>
      <c r="N18" s="81"/>
      <c r="O18" s="81"/>
    </row>
    <row r="19" spans="1:15" s="3" customFormat="1" ht="27" customHeight="1">
      <c r="A19" s="85" t="s">
        <v>18</v>
      </c>
      <c r="B19" s="88" t="s">
        <v>75</v>
      </c>
      <c r="C19" s="19" t="s">
        <v>26</v>
      </c>
      <c r="D19" s="20" t="s">
        <v>34</v>
      </c>
      <c r="E19" s="20" t="s">
        <v>34</v>
      </c>
      <c r="F19" s="21" t="s">
        <v>34</v>
      </c>
      <c r="G19" s="20" t="s">
        <v>34</v>
      </c>
      <c r="H19" s="51">
        <f>H20+H21</f>
        <v>22778</v>
      </c>
      <c r="I19" s="51">
        <f>J19+K19+L19+M19+N19+O19</f>
        <v>721144</v>
      </c>
      <c r="J19" s="52">
        <f aca="true" t="shared" si="0" ref="J19:O19">J20+J21</f>
        <v>20823</v>
      </c>
      <c r="K19" s="52">
        <f t="shared" si="0"/>
        <v>65580</v>
      </c>
      <c r="L19" s="52">
        <f t="shared" si="0"/>
        <v>130242</v>
      </c>
      <c r="M19" s="52">
        <f t="shared" si="0"/>
        <v>149491</v>
      </c>
      <c r="N19" s="51">
        <f t="shared" si="0"/>
        <v>195092</v>
      </c>
      <c r="O19" s="51">
        <f t="shared" si="0"/>
        <v>159916</v>
      </c>
    </row>
    <row r="20" spans="1:15" s="3" customFormat="1" ht="84" customHeight="1">
      <c r="A20" s="86"/>
      <c r="B20" s="89"/>
      <c r="C20" s="19" t="s">
        <v>27</v>
      </c>
      <c r="D20" s="20">
        <v>874</v>
      </c>
      <c r="E20" s="20" t="s">
        <v>34</v>
      </c>
      <c r="F20" s="21" t="s">
        <v>34</v>
      </c>
      <c r="G20" s="20" t="s">
        <v>34</v>
      </c>
      <c r="H20" s="51">
        <f>H23+H52+H66</f>
        <v>21690</v>
      </c>
      <c r="I20" s="51">
        <f>J20+K20+L20+M20+N20+O20</f>
        <v>691644</v>
      </c>
      <c r="J20" s="52">
        <f aca="true" t="shared" si="1" ref="J20:O20">J23+J52+J66</f>
        <v>20823</v>
      </c>
      <c r="K20" s="52">
        <f t="shared" si="1"/>
        <v>62342</v>
      </c>
      <c r="L20" s="52">
        <f t="shared" si="1"/>
        <v>127139</v>
      </c>
      <c r="M20" s="52">
        <f t="shared" si="1"/>
        <v>144156</v>
      </c>
      <c r="N20" s="51">
        <f t="shared" si="1"/>
        <v>183268</v>
      </c>
      <c r="O20" s="51">
        <f t="shared" si="1"/>
        <v>153916</v>
      </c>
    </row>
    <row r="21" spans="1:15" s="3" customFormat="1" ht="53.25" customHeight="1">
      <c r="A21" s="87"/>
      <c r="B21" s="90"/>
      <c r="C21" s="19" t="s">
        <v>33</v>
      </c>
      <c r="D21" s="20">
        <v>834</v>
      </c>
      <c r="E21" s="20" t="s">
        <v>34</v>
      </c>
      <c r="F21" s="21" t="s">
        <v>34</v>
      </c>
      <c r="G21" s="20" t="s">
        <v>34</v>
      </c>
      <c r="H21" s="51">
        <f>H53</f>
        <v>1088</v>
      </c>
      <c r="I21" s="51">
        <f>J21+K21+L21+M21+N21+O21</f>
        <v>29500</v>
      </c>
      <c r="J21" s="23">
        <f aca="true" t="shared" si="2" ref="J21:O21">J53</f>
        <v>0</v>
      </c>
      <c r="K21" s="52">
        <f t="shared" si="2"/>
        <v>3238</v>
      </c>
      <c r="L21" s="52">
        <f t="shared" si="2"/>
        <v>3103</v>
      </c>
      <c r="M21" s="52">
        <f t="shared" si="2"/>
        <v>5335</v>
      </c>
      <c r="N21" s="51">
        <f t="shared" si="2"/>
        <v>11824</v>
      </c>
      <c r="O21" s="51">
        <f t="shared" si="2"/>
        <v>6000</v>
      </c>
    </row>
    <row r="22" spans="1:15" s="3" customFormat="1" ht="13.5" customHeight="1" hidden="1">
      <c r="A22" s="85" t="s">
        <v>19</v>
      </c>
      <c r="B22" s="18" t="s">
        <v>8</v>
      </c>
      <c r="C22" s="19"/>
      <c r="D22" s="20"/>
      <c r="E22" s="20"/>
      <c r="F22" s="21"/>
      <c r="G22" s="20"/>
      <c r="H22" s="51"/>
      <c r="I22" s="51">
        <f>J21+K21+L21+M21+N21+O21</f>
        <v>29500</v>
      </c>
      <c r="J22" s="52"/>
      <c r="K22" s="52"/>
      <c r="L22" s="52"/>
      <c r="M22" s="52"/>
      <c r="N22" s="51"/>
      <c r="O22" s="51"/>
    </row>
    <row r="23" spans="1:15" s="3" customFormat="1" ht="83.25">
      <c r="A23" s="87"/>
      <c r="B23" s="24" t="s">
        <v>8</v>
      </c>
      <c r="C23" s="19" t="s">
        <v>26</v>
      </c>
      <c r="D23" s="20">
        <v>874</v>
      </c>
      <c r="E23" s="20">
        <v>1102</v>
      </c>
      <c r="F23" s="21" t="s">
        <v>47</v>
      </c>
      <c r="G23" s="20" t="s">
        <v>34</v>
      </c>
      <c r="H23" s="51">
        <f>H24+H37+H41</f>
        <v>15524</v>
      </c>
      <c r="I23" s="51">
        <f aca="true" t="shared" si="3" ref="I23:I39">J23+K23+L23+M23+N23+O23</f>
        <v>644907</v>
      </c>
      <c r="J23" s="53">
        <f aca="true" t="shared" si="4" ref="J23:O23">J24+J37+J40</f>
        <v>13936</v>
      </c>
      <c r="K23" s="53">
        <f t="shared" si="4"/>
        <v>54928</v>
      </c>
      <c r="L23" s="53">
        <f t="shared" si="4"/>
        <v>119414</v>
      </c>
      <c r="M23" s="53">
        <f t="shared" si="4"/>
        <v>136165</v>
      </c>
      <c r="N23" s="54">
        <f>N24+N37+N40+N48</f>
        <v>175030</v>
      </c>
      <c r="O23" s="54">
        <f t="shared" si="4"/>
        <v>145434</v>
      </c>
    </row>
    <row r="24" spans="1:15" s="3" customFormat="1" ht="27" customHeight="1">
      <c r="A24" s="85" t="s">
        <v>66</v>
      </c>
      <c r="B24" s="88" t="s">
        <v>9</v>
      </c>
      <c r="C24" s="19" t="s">
        <v>26</v>
      </c>
      <c r="D24" s="20">
        <v>874</v>
      </c>
      <c r="E24" s="20">
        <v>1102</v>
      </c>
      <c r="F24" s="21" t="s">
        <v>46</v>
      </c>
      <c r="G24" s="20" t="s">
        <v>34</v>
      </c>
      <c r="H24" s="51">
        <f>H25+H26+H28</f>
        <v>3790</v>
      </c>
      <c r="I24" s="51">
        <f t="shared" si="3"/>
        <v>48353</v>
      </c>
      <c r="J24" s="52">
        <f>J25+J26+J28</f>
        <v>3588</v>
      </c>
      <c r="K24" s="52">
        <f>K25+K26+K28</f>
        <v>4662</v>
      </c>
      <c r="L24" s="52">
        <f>L25+L26+L28</f>
        <v>8846</v>
      </c>
      <c r="M24" s="52">
        <f>M25+M26+M27+M28</f>
        <v>9470</v>
      </c>
      <c r="N24" s="51">
        <f>N25+N26+N27+N28</f>
        <v>11646</v>
      </c>
      <c r="O24" s="51">
        <f>O25+O26+O27+O28</f>
        <v>10141</v>
      </c>
    </row>
    <row r="25" spans="1:15" s="3" customFormat="1" ht="33" customHeight="1">
      <c r="A25" s="86"/>
      <c r="B25" s="89"/>
      <c r="C25" s="91" t="s">
        <v>27</v>
      </c>
      <c r="D25" s="20">
        <v>874</v>
      </c>
      <c r="E25" s="20">
        <v>1102</v>
      </c>
      <c r="F25" s="21" t="s">
        <v>45</v>
      </c>
      <c r="G25" s="20">
        <v>100</v>
      </c>
      <c r="H25" s="51">
        <v>0</v>
      </c>
      <c r="I25" s="51">
        <f t="shared" si="3"/>
        <v>6424</v>
      </c>
      <c r="J25" s="52"/>
      <c r="K25" s="52">
        <v>1876</v>
      </c>
      <c r="L25" s="52">
        <v>2199</v>
      </c>
      <c r="M25" s="52">
        <v>727</v>
      </c>
      <c r="N25" s="51">
        <v>811</v>
      </c>
      <c r="O25" s="51">
        <v>811</v>
      </c>
    </row>
    <row r="26" spans="1:15" s="3" customFormat="1" ht="30" customHeight="1">
      <c r="A26" s="86"/>
      <c r="B26" s="89"/>
      <c r="C26" s="92"/>
      <c r="D26" s="20">
        <v>874</v>
      </c>
      <c r="E26" s="20">
        <v>1102</v>
      </c>
      <c r="F26" s="21" t="s">
        <v>45</v>
      </c>
      <c r="G26" s="20">
        <v>200</v>
      </c>
      <c r="H26" s="51">
        <v>1506</v>
      </c>
      <c r="I26" s="51">
        <f t="shared" si="3"/>
        <v>5581</v>
      </c>
      <c r="J26" s="52">
        <v>2962</v>
      </c>
      <c r="K26" s="52">
        <v>472</v>
      </c>
      <c r="L26" s="52">
        <v>529</v>
      </c>
      <c r="M26" s="52">
        <v>700</v>
      </c>
      <c r="N26" s="51">
        <v>459</v>
      </c>
      <c r="O26" s="51">
        <v>459</v>
      </c>
    </row>
    <row r="27" spans="1:15" s="3" customFormat="1" ht="33" customHeight="1">
      <c r="A27" s="86"/>
      <c r="B27" s="89"/>
      <c r="C27" s="92"/>
      <c r="D27" s="20">
        <v>874</v>
      </c>
      <c r="E27" s="20">
        <v>1102</v>
      </c>
      <c r="F27" s="21" t="s">
        <v>45</v>
      </c>
      <c r="G27" s="20">
        <v>300</v>
      </c>
      <c r="H27" s="51"/>
      <c r="I27" s="51">
        <f t="shared" si="3"/>
        <v>2650</v>
      </c>
      <c r="J27" s="52"/>
      <c r="K27" s="52"/>
      <c r="L27" s="52"/>
      <c r="M27" s="52">
        <v>850</v>
      </c>
      <c r="N27" s="51">
        <v>900</v>
      </c>
      <c r="O27" s="51">
        <v>900</v>
      </c>
    </row>
    <row r="28" spans="1:15" s="3" customFormat="1" ht="102" customHeight="1">
      <c r="A28" s="87"/>
      <c r="B28" s="90"/>
      <c r="C28" s="93"/>
      <c r="D28" s="20">
        <v>874</v>
      </c>
      <c r="E28" s="20">
        <v>1102</v>
      </c>
      <c r="F28" s="21" t="s">
        <v>45</v>
      </c>
      <c r="G28" s="20">
        <v>600</v>
      </c>
      <c r="H28" s="51">
        <v>2284</v>
      </c>
      <c r="I28" s="51">
        <f t="shared" si="3"/>
        <v>33698</v>
      </c>
      <c r="J28" s="52">
        <v>626</v>
      </c>
      <c r="K28" s="52">
        <v>2314</v>
      </c>
      <c r="L28" s="52">
        <v>6118</v>
      </c>
      <c r="M28" s="52">
        <v>7193</v>
      </c>
      <c r="N28" s="51">
        <v>9476</v>
      </c>
      <c r="O28" s="51">
        <v>7971</v>
      </c>
    </row>
    <row r="29" spans="1:15" s="3" customFormat="1" ht="28.5" customHeight="1">
      <c r="A29" s="85" t="s">
        <v>94</v>
      </c>
      <c r="B29" s="88" t="s">
        <v>83</v>
      </c>
      <c r="C29" s="19" t="s">
        <v>26</v>
      </c>
      <c r="D29" s="20">
        <v>874</v>
      </c>
      <c r="E29" s="20">
        <v>1102</v>
      </c>
      <c r="F29" s="21" t="s">
        <v>46</v>
      </c>
      <c r="G29" s="20" t="s">
        <v>34</v>
      </c>
      <c r="H29" s="51">
        <f>H30+H31+H33</f>
        <v>0</v>
      </c>
      <c r="I29" s="51">
        <f>J29+K29+L29+M29+N29+O29</f>
        <v>10</v>
      </c>
      <c r="J29" s="52">
        <f>J30+J31+J33</f>
        <v>0</v>
      </c>
      <c r="K29" s="52">
        <f>K30+K31+K33</f>
        <v>0</v>
      </c>
      <c r="L29" s="52">
        <f>L30+L31+L33</f>
        <v>0</v>
      </c>
      <c r="M29" s="52">
        <f>M30+M31+M32+M33</f>
        <v>0</v>
      </c>
      <c r="N29" s="51">
        <f>N30+N31+N32+N33</f>
        <v>5</v>
      </c>
      <c r="O29" s="51">
        <f>O30+O31+O32+O33</f>
        <v>5</v>
      </c>
    </row>
    <row r="30" spans="1:15" s="3" customFormat="1" ht="33" customHeight="1">
      <c r="A30" s="86"/>
      <c r="B30" s="89"/>
      <c r="C30" s="91" t="s">
        <v>27</v>
      </c>
      <c r="D30" s="20">
        <v>874</v>
      </c>
      <c r="E30" s="20">
        <v>1102</v>
      </c>
      <c r="F30" s="21" t="s">
        <v>45</v>
      </c>
      <c r="G30" s="20">
        <v>100</v>
      </c>
      <c r="H30" s="51">
        <v>0</v>
      </c>
      <c r="I30" s="51">
        <f>J30+K30+L30+M30+N30+O30</f>
        <v>0</v>
      </c>
      <c r="J30" s="52"/>
      <c r="K30" s="52"/>
      <c r="L30" s="52"/>
      <c r="M30" s="52"/>
      <c r="N30" s="51"/>
      <c r="O30" s="51"/>
    </row>
    <row r="31" spans="1:15" s="3" customFormat="1" ht="30" customHeight="1">
      <c r="A31" s="86"/>
      <c r="B31" s="89"/>
      <c r="C31" s="92"/>
      <c r="D31" s="20">
        <v>874</v>
      </c>
      <c r="E31" s="20">
        <v>1102</v>
      </c>
      <c r="F31" s="21" t="s">
        <v>45</v>
      </c>
      <c r="G31" s="20">
        <v>200</v>
      </c>
      <c r="H31" s="51"/>
      <c r="I31" s="51">
        <f>J31+K31+L31+M31+N31+O31</f>
        <v>0</v>
      </c>
      <c r="J31" s="52"/>
      <c r="K31" s="52"/>
      <c r="L31" s="52"/>
      <c r="M31" s="52"/>
      <c r="N31" s="51"/>
      <c r="O31" s="51"/>
    </row>
    <row r="32" spans="1:15" s="3" customFormat="1" ht="33" customHeight="1">
      <c r="A32" s="86"/>
      <c r="B32" s="89"/>
      <c r="C32" s="92"/>
      <c r="D32" s="20">
        <v>874</v>
      </c>
      <c r="E32" s="20">
        <v>1102</v>
      </c>
      <c r="F32" s="21" t="s">
        <v>45</v>
      </c>
      <c r="G32" s="20">
        <v>300</v>
      </c>
      <c r="H32" s="51"/>
      <c r="I32" s="51">
        <f>J32+K32+L32+M32+N32+O32</f>
        <v>0</v>
      </c>
      <c r="J32" s="52"/>
      <c r="K32" s="52"/>
      <c r="L32" s="52"/>
      <c r="M32" s="52"/>
      <c r="N32" s="51"/>
      <c r="O32" s="51"/>
    </row>
    <row r="33" spans="1:15" s="3" customFormat="1" ht="27.75" customHeight="1">
      <c r="A33" s="87"/>
      <c r="B33" s="90"/>
      <c r="C33" s="93"/>
      <c r="D33" s="20">
        <v>874</v>
      </c>
      <c r="E33" s="20">
        <v>1102</v>
      </c>
      <c r="F33" s="21" t="s">
        <v>45</v>
      </c>
      <c r="G33" s="20">
        <v>600</v>
      </c>
      <c r="H33" s="51"/>
      <c r="I33" s="51">
        <f>J33+K33+L33+M33+N33+O33</f>
        <v>10</v>
      </c>
      <c r="J33" s="52"/>
      <c r="K33" s="52"/>
      <c r="L33" s="52"/>
      <c r="M33" s="52"/>
      <c r="N33" s="51">
        <v>5</v>
      </c>
      <c r="O33" s="51">
        <v>5</v>
      </c>
    </row>
    <row r="34" spans="1:15" s="66" customFormat="1" ht="64.5" customHeight="1">
      <c r="A34" s="95" t="s">
        <v>17</v>
      </c>
      <c r="B34" s="79" t="s">
        <v>68</v>
      </c>
      <c r="C34" s="81" t="s">
        <v>25</v>
      </c>
      <c r="D34" s="82" t="s">
        <v>28</v>
      </c>
      <c r="E34" s="83"/>
      <c r="F34" s="83"/>
      <c r="G34" s="84"/>
      <c r="H34" s="76" t="s">
        <v>23</v>
      </c>
      <c r="I34" s="76"/>
      <c r="J34" s="76"/>
      <c r="K34" s="76"/>
      <c r="L34" s="76"/>
      <c r="M34" s="76"/>
      <c r="N34" s="76"/>
      <c r="O34" s="76"/>
    </row>
    <row r="35" spans="1:15" s="66" customFormat="1" ht="15" customHeight="1">
      <c r="A35" s="95"/>
      <c r="B35" s="96"/>
      <c r="C35" s="81"/>
      <c r="D35" s="79" t="s">
        <v>29</v>
      </c>
      <c r="E35" s="79" t="s">
        <v>30</v>
      </c>
      <c r="F35" s="79" t="s">
        <v>31</v>
      </c>
      <c r="G35" s="79" t="s">
        <v>32</v>
      </c>
      <c r="H35" s="78">
        <v>2014</v>
      </c>
      <c r="I35" s="81" t="s">
        <v>91</v>
      </c>
      <c r="J35" s="75">
        <v>2015</v>
      </c>
      <c r="K35" s="75">
        <v>2016</v>
      </c>
      <c r="L35" s="75">
        <v>2017</v>
      </c>
      <c r="M35" s="75">
        <v>2018</v>
      </c>
      <c r="N35" s="78">
        <v>2019</v>
      </c>
      <c r="O35" s="78">
        <v>2020</v>
      </c>
    </row>
    <row r="36" spans="1:15" s="66" customFormat="1" ht="121.5" customHeight="1">
      <c r="A36" s="95"/>
      <c r="B36" s="80"/>
      <c r="C36" s="81"/>
      <c r="D36" s="80"/>
      <c r="E36" s="80"/>
      <c r="F36" s="80"/>
      <c r="G36" s="80"/>
      <c r="H36" s="78"/>
      <c r="I36" s="81"/>
      <c r="J36" s="75"/>
      <c r="K36" s="75"/>
      <c r="L36" s="75"/>
      <c r="M36" s="75"/>
      <c r="N36" s="78"/>
      <c r="O36" s="78"/>
    </row>
    <row r="37" spans="1:15" s="3" customFormat="1" ht="34.5" customHeight="1">
      <c r="A37" s="94" t="s">
        <v>20</v>
      </c>
      <c r="B37" s="88" t="s">
        <v>10</v>
      </c>
      <c r="C37" s="19" t="s">
        <v>26</v>
      </c>
      <c r="D37" s="20">
        <v>874</v>
      </c>
      <c r="E37" s="20">
        <v>1102</v>
      </c>
      <c r="F37" s="21" t="s">
        <v>44</v>
      </c>
      <c r="G37" s="20" t="s">
        <v>34</v>
      </c>
      <c r="H37" s="22">
        <f>H38+H39</f>
        <v>0</v>
      </c>
      <c r="I37" s="51">
        <f t="shared" si="3"/>
        <v>3231</v>
      </c>
      <c r="J37" s="52">
        <f aca="true" t="shared" si="5" ref="J37:O37">J38+J39</f>
        <v>478</v>
      </c>
      <c r="K37" s="52">
        <f t="shared" si="5"/>
        <v>495</v>
      </c>
      <c r="L37" s="52">
        <f t="shared" si="5"/>
        <v>446</v>
      </c>
      <c r="M37" s="52">
        <f t="shared" si="5"/>
        <v>448</v>
      </c>
      <c r="N37" s="51">
        <f t="shared" si="5"/>
        <v>682</v>
      </c>
      <c r="O37" s="51">
        <f t="shared" si="5"/>
        <v>682</v>
      </c>
    </row>
    <row r="38" spans="1:15" s="3" customFormat="1" ht="33" customHeight="1">
      <c r="A38" s="94"/>
      <c r="B38" s="89"/>
      <c r="C38" s="92" t="s">
        <v>27</v>
      </c>
      <c r="D38" s="20">
        <v>874</v>
      </c>
      <c r="E38" s="20">
        <v>1003</v>
      </c>
      <c r="F38" s="21" t="s">
        <v>43</v>
      </c>
      <c r="G38" s="20">
        <v>300</v>
      </c>
      <c r="H38" s="22">
        <v>0</v>
      </c>
      <c r="I38" s="51">
        <f t="shared" si="3"/>
        <v>864</v>
      </c>
      <c r="J38" s="52">
        <v>91</v>
      </c>
      <c r="K38" s="52">
        <v>99</v>
      </c>
      <c r="L38" s="52">
        <v>50</v>
      </c>
      <c r="M38" s="52">
        <v>52</v>
      </c>
      <c r="N38" s="51">
        <v>286</v>
      </c>
      <c r="O38" s="51">
        <v>286</v>
      </c>
    </row>
    <row r="39" spans="1:15" s="3" customFormat="1" ht="57" customHeight="1">
      <c r="A39" s="94"/>
      <c r="B39" s="90"/>
      <c r="C39" s="93"/>
      <c r="D39" s="20">
        <v>874</v>
      </c>
      <c r="E39" s="20">
        <v>1102</v>
      </c>
      <c r="F39" s="21" t="s">
        <v>42</v>
      </c>
      <c r="G39" s="20">
        <v>300</v>
      </c>
      <c r="H39" s="22">
        <v>0</v>
      </c>
      <c r="I39" s="51">
        <f t="shared" si="3"/>
        <v>2367</v>
      </c>
      <c r="J39" s="52">
        <v>387</v>
      </c>
      <c r="K39" s="52">
        <v>396</v>
      </c>
      <c r="L39" s="52">
        <v>396</v>
      </c>
      <c r="M39" s="52">
        <v>396</v>
      </c>
      <c r="N39" s="51">
        <v>396</v>
      </c>
      <c r="O39" s="51">
        <v>396</v>
      </c>
    </row>
    <row r="40" spans="1:15" s="3" customFormat="1" ht="51" customHeight="1">
      <c r="A40" s="94" t="s">
        <v>53</v>
      </c>
      <c r="B40" s="101" t="s">
        <v>52</v>
      </c>
      <c r="C40" s="19" t="s">
        <v>26</v>
      </c>
      <c r="D40" s="20">
        <v>874</v>
      </c>
      <c r="E40" s="20">
        <v>1102</v>
      </c>
      <c r="F40" s="21" t="s">
        <v>41</v>
      </c>
      <c r="G40" s="20" t="s">
        <v>34</v>
      </c>
      <c r="H40" s="51">
        <f>H41</f>
        <v>11734</v>
      </c>
      <c r="I40" s="51">
        <f aca="true" t="shared" si="6" ref="I40:I64">J40+K40+L40+M40+N40+O40</f>
        <v>592441</v>
      </c>
      <c r="J40" s="52">
        <f>J41</f>
        <v>9870</v>
      </c>
      <c r="K40" s="52">
        <f>K41</f>
        <v>49771</v>
      </c>
      <c r="L40" s="52">
        <f>L41+L43</f>
        <v>110122</v>
      </c>
      <c r="M40" s="52">
        <f>M41+M43+M44</f>
        <v>126247</v>
      </c>
      <c r="N40" s="52">
        <f>N41+N42+N43+N44+N45+N46</f>
        <v>161820</v>
      </c>
      <c r="O40" s="52">
        <f>O41+O42+O43+O44</f>
        <v>134611</v>
      </c>
    </row>
    <row r="41" spans="1:15" s="3" customFormat="1" ht="36" customHeight="1">
      <c r="A41" s="94"/>
      <c r="B41" s="101"/>
      <c r="C41" s="88" t="s">
        <v>27</v>
      </c>
      <c r="D41" s="20">
        <v>874</v>
      </c>
      <c r="E41" s="20">
        <v>1102</v>
      </c>
      <c r="F41" s="21" t="s">
        <v>40</v>
      </c>
      <c r="G41" s="20">
        <v>600</v>
      </c>
      <c r="H41" s="51">
        <v>11734</v>
      </c>
      <c r="I41" s="51">
        <f t="shared" si="6"/>
        <v>592092</v>
      </c>
      <c r="J41" s="52">
        <v>9870</v>
      </c>
      <c r="K41" s="52">
        <v>49771</v>
      </c>
      <c r="L41" s="52">
        <v>110104</v>
      </c>
      <c r="M41" s="52">
        <v>125916</v>
      </c>
      <c r="N41" s="51">
        <f>159120+2700</f>
        <v>161820</v>
      </c>
      <c r="O41" s="51">
        <f>134611</f>
        <v>134611</v>
      </c>
    </row>
    <row r="42" spans="1:15" s="3" customFormat="1" ht="42" customHeight="1" hidden="1">
      <c r="A42" s="94"/>
      <c r="B42" s="101"/>
      <c r="C42" s="89"/>
      <c r="D42" s="20">
        <v>874</v>
      </c>
      <c r="E42" s="20">
        <v>1102</v>
      </c>
      <c r="F42" s="21" t="s">
        <v>73</v>
      </c>
      <c r="G42" s="20">
        <v>600</v>
      </c>
      <c r="H42" s="55"/>
      <c r="I42" s="55">
        <f>J42+K42+L42+M42+N42+O42</f>
        <v>0</v>
      </c>
      <c r="J42" s="56"/>
      <c r="K42" s="56"/>
      <c r="L42" s="56"/>
      <c r="M42" s="56"/>
      <c r="N42" s="55"/>
      <c r="O42" s="55"/>
    </row>
    <row r="43" spans="1:15" s="3" customFormat="1" ht="46.5" customHeight="1">
      <c r="A43" s="94"/>
      <c r="B43" s="101"/>
      <c r="C43" s="89"/>
      <c r="D43" s="20">
        <v>874</v>
      </c>
      <c r="E43" s="20">
        <v>1103</v>
      </c>
      <c r="F43" s="26" t="s">
        <v>64</v>
      </c>
      <c r="G43" s="20">
        <v>600</v>
      </c>
      <c r="H43" s="22">
        <v>0</v>
      </c>
      <c r="I43" s="51">
        <f t="shared" si="6"/>
        <v>169</v>
      </c>
      <c r="J43" s="23">
        <v>0</v>
      </c>
      <c r="K43" s="23">
        <v>0</v>
      </c>
      <c r="L43" s="52">
        <v>18</v>
      </c>
      <c r="M43" s="52">
        <v>151</v>
      </c>
      <c r="N43" s="55"/>
      <c r="O43" s="22">
        <v>0</v>
      </c>
    </row>
    <row r="44" spans="1:15" s="3" customFormat="1" ht="36" customHeight="1">
      <c r="A44" s="94"/>
      <c r="B44" s="101"/>
      <c r="C44" s="89"/>
      <c r="D44" s="20">
        <v>874</v>
      </c>
      <c r="E44" s="20">
        <v>1103</v>
      </c>
      <c r="F44" s="26" t="s">
        <v>65</v>
      </c>
      <c r="G44" s="20">
        <v>600</v>
      </c>
      <c r="H44" s="22">
        <v>0</v>
      </c>
      <c r="I44" s="51">
        <f t="shared" si="6"/>
        <v>180</v>
      </c>
      <c r="J44" s="23">
        <v>0</v>
      </c>
      <c r="K44" s="23">
        <v>0</v>
      </c>
      <c r="L44" s="23">
        <v>0</v>
      </c>
      <c r="M44" s="52">
        <v>180</v>
      </c>
      <c r="N44" s="55"/>
      <c r="O44" s="22">
        <v>0</v>
      </c>
    </row>
    <row r="45" spans="1:15" s="3" customFormat="1" ht="48" customHeight="1" hidden="1">
      <c r="A45" s="94"/>
      <c r="B45" s="101"/>
      <c r="C45" s="89"/>
      <c r="D45" s="37">
        <v>874</v>
      </c>
      <c r="E45" s="37">
        <v>1103</v>
      </c>
      <c r="F45" s="38" t="s">
        <v>78</v>
      </c>
      <c r="G45" s="37">
        <v>600</v>
      </c>
      <c r="H45" s="39">
        <v>0</v>
      </c>
      <c r="I45" s="58">
        <f aca="true" t="shared" si="7" ref="I45:I50">J45+K45+L45+M45+N45+O45</f>
        <v>0</v>
      </c>
      <c r="J45" s="57">
        <v>0</v>
      </c>
      <c r="K45" s="57">
        <v>0</v>
      </c>
      <c r="L45" s="57"/>
      <c r="M45" s="57"/>
      <c r="N45" s="57"/>
      <c r="O45" s="57">
        <v>0</v>
      </c>
    </row>
    <row r="46" spans="1:15" s="3" customFormat="1" ht="48" customHeight="1" hidden="1">
      <c r="A46" s="94"/>
      <c r="B46" s="101"/>
      <c r="C46" s="90"/>
      <c r="D46" s="37">
        <v>874</v>
      </c>
      <c r="E46" s="37">
        <v>1103</v>
      </c>
      <c r="F46" s="38" t="s">
        <v>82</v>
      </c>
      <c r="G46" s="37">
        <v>600</v>
      </c>
      <c r="H46" s="39">
        <v>0</v>
      </c>
      <c r="I46" s="58">
        <f t="shared" si="7"/>
        <v>0</v>
      </c>
      <c r="J46" s="57">
        <v>0</v>
      </c>
      <c r="K46" s="57">
        <v>0</v>
      </c>
      <c r="L46" s="57">
        <v>0</v>
      </c>
      <c r="M46" s="57"/>
      <c r="N46" s="57"/>
      <c r="O46" s="57">
        <v>0</v>
      </c>
    </row>
    <row r="47" spans="1:15" s="3" customFormat="1" ht="285" customHeight="1">
      <c r="A47" s="21" t="s">
        <v>95</v>
      </c>
      <c r="B47" s="30" t="s">
        <v>76</v>
      </c>
      <c r="C47" s="31" t="s">
        <v>27</v>
      </c>
      <c r="D47" s="20">
        <v>874</v>
      </c>
      <c r="E47" s="20">
        <v>1102</v>
      </c>
      <c r="F47" s="21" t="s">
        <v>40</v>
      </c>
      <c r="G47" s="20">
        <v>600</v>
      </c>
      <c r="H47" s="22"/>
      <c r="I47" s="51">
        <f t="shared" si="7"/>
        <v>280</v>
      </c>
      <c r="J47" s="56"/>
      <c r="K47" s="56"/>
      <c r="L47" s="56"/>
      <c r="M47" s="56"/>
      <c r="N47" s="51">
        <v>56</v>
      </c>
      <c r="O47" s="51">
        <v>224</v>
      </c>
    </row>
    <row r="48" spans="1:15" s="3" customFormat="1" ht="48" customHeight="1">
      <c r="A48" s="97" t="s">
        <v>79</v>
      </c>
      <c r="B48" s="88" t="s">
        <v>80</v>
      </c>
      <c r="C48" s="19" t="s">
        <v>26</v>
      </c>
      <c r="D48" s="20">
        <v>874</v>
      </c>
      <c r="E48" s="20"/>
      <c r="F48" s="21" t="s">
        <v>81</v>
      </c>
      <c r="G48" s="20" t="s">
        <v>34</v>
      </c>
      <c r="H48" s="22">
        <f>H49</f>
        <v>0</v>
      </c>
      <c r="I48" s="51">
        <f t="shared" si="7"/>
        <v>882</v>
      </c>
      <c r="J48" s="23">
        <f aca="true" t="shared" si="8" ref="J48:O48">J49</f>
        <v>0</v>
      </c>
      <c r="K48" s="22">
        <f t="shared" si="8"/>
        <v>0</v>
      </c>
      <c r="L48" s="22">
        <f t="shared" si="8"/>
        <v>0</v>
      </c>
      <c r="M48" s="22">
        <f t="shared" si="8"/>
        <v>0</v>
      </c>
      <c r="N48" s="51">
        <f>N49+N50</f>
        <v>882</v>
      </c>
      <c r="O48" s="22">
        <f t="shared" si="8"/>
        <v>0</v>
      </c>
    </row>
    <row r="49" spans="1:15" s="3" customFormat="1" ht="61.5" customHeight="1">
      <c r="A49" s="98"/>
      <c r="B49" s="89"/>
      <c r="C49" s="88" t="s">
        <v>27</v>
      </c>
      <c r="D49" s="20">
        <v>874</v>
      </c>
      <c r="E49" s="20">
        <v>1103</v>
      </c>
      <c r="F49" s="26" t="s">
        <v>78</v>
      </c>
      <c r="G49" s="20">
        <v>600</v>
      </c>
      <c r="H49" s="22">
        <v>0</v>
      </c>
      <c r="I49" s="51">
        <f t="shared" si="7"/>
        <v>124</v>
      </c>
      <c r="J49" s="23">
        <v>0</v>
      </c>
      <c r="K49" s="23">
        <v>0</v>
      </c>
      <c r="L49" s="23"/>
      <c r="M49" s="23"/>
      <c r="N49" s="51">
        <v>124</v>
      </c>
      <c r="O49" s="22">
        <v>0</v>
      </c>
    </row>
    <row r="50" spans="1:15" s="3" customFormat="1" ht="51" customHeight="1">
      <c r="A50" s="99"/>
      <c r="B50" s="90"/>
      <c r="C50" s="90"/>
      <c r="D50" s="20">
        <v>874</v>
      </c>
      <c r="E50" s="20">
        <v>1103</v>
      </c>
      <c r="F50" s="26" t="s">
        <v>82</v>
      </c>
      <c r="G50" s="20">
        <v>600</v>
      </c>
      <c r="H50" s="22">
        <v>0</v>
      </c>
      <c r="I50" s="51">
        <f t="shared" si="7"/>
        <v>758</v>
      </c>
      <c r="J50" s="23">
        <v>0</v>
      </c>
      <c r="K50" s="23">
        <v>0</v>
      </c>
      <c r="L50" s="23"/>
      <c r="M50" s="23"/>
      <c r="N50" s="51">
        <v>758</v>
      </c>
      <c r="O50" s="22">
        <v>0</v>
      </c>
    </row>
    <row r="51" spans="1:15" s="3" customFormat="1" ht="59.25" customHeight="1">
      <c r="A51" s="85" t="s">
        <v>21</v>
      </c>
      <c r="B51" s="88" t="s">
        <v>11</v>
      </c>
      <c r="C51" s="19" t="s">
        <v>26</v>
      </c>
      <c r="D51" s="20">
        <v>834</v>
      </c>
      <c r="E51" s="20" t="s">
        <v>34</v>
      </c>
      <c r="F51" s="21" t="s">
        <v>34</v>
      </c>
      <c r="G51" s="20" t="s">
        <v>34</v>
      </c>
      <c r="H51" s="51">
        <f>H52+H53</f>
        <v>1088</v>
      </c>
      <c r="I51" s="51">
        <f t="shared" si="6"/>
        <v>29500</v>
      </c>
      <c r="J51" s="23">
        <f aca="true" t="shared" si="9" ref="J51:O51">J52+J53</f>
        <v>0</v>
      </c>
      <c r="K51" s="52">
        <f t="shared" si="9"/>
        <v>3238</v>
      </c>
      <c r="L51" s="52">
        <f t="shared" si="9"/>
        <v>3103</v>
      </c>
      <c r="M51" s="52">
        <f>M52+M53</f>
        <v>5335</v>
      </c>
      <c r="N51" s="51">
        <f t="shared" si="9"/>
        <v>11824</v>
      </c>
      <c r="O51" s="51">
        <f t="shared" si="9"/>
        <v>6000</v>
      </c>
    </row>
    <row r="52" spans="1:15" s="3" customFormat="1" ht="55.5" customHeight="1">
      <c r="A52" s="86"/>
      <c r="B52" s="89"/>
      <c r="C52" s="19" t="s">
        <v>27</v>
      </c>
      <c r="D52" s="20">
        <v>874</v>
      </c>
      <c r="E52" s="20" t="s">
        <v>34</v>
      </c>
      <c r="F52" s="21" t="s">
        <v>34</v>
      </c>
      <c r="G52" s="20" t="s">
        <v>34</v>
      </c>
      <c r="H52" s="22">
        <f>H64</f>
        <v>0</v>
      </c>
      <c r="I52" s="22">
        <f t="shared" si="6"/>
        <v>0</v>
      </c>
      <c r="J52" s="23">
        <f aca="true" t="shared" si="10" ref="J52:O52">J64</f>
        <v>0</v>
      </c>
      <c r="K52" s="23">
        <f t="shared" si="10"/>
        <v>0</v>
      </c>
      <c r="L52" s="23">
        <f t="shared" si="10"/>
        <v>0</v>
      </c>
      <c r="M52" s="23">
        <f t="shared" si="10"/>
        <v>0</v>
      </c>
      <c r="N52" s="22">
        <f t="shared" si="10"/>
        <v>0</v>
      </c>
      <c r="O52" s="22">
        <f t="shared" si="10"/>
        <v>0</v>
      </c>
    </row>
    <row r="53" spans="1:15" s="3" customFormat="1" ht="55.5" customHeight="1">
      <c r="A53" s="87"/>
      <c r="B53" s="90"/>
      <c r="C53" s="19" t="s">
        <v>33</v>
      </c>
      <c r="D53" s="20">
        <v>834</v>
      </c>
      <c r="E53" s="20" t="s">
        <v>34</v>
      </c>
      <c r="F53" s="21" t="s">
        <v>34</v>
      </c>
      <c r="G53" s="20" t="s">
        <v>34</v>
      </c>
      <c r="H53" s="51">
        <f>H58+H60</f>
        <v>1088</v>
      </c>
      <c r="I53" s="51">
        <f t="shared" si="6"/>
        <v>29500</v>
      </c>
      <c r="J53" s="23">
        <f>J58+J60</f>
        <v>0</v>
      </c>
      <c r="K53" s="52">
        <f>K58+K60</f>
        <v>3238</v>
      </c>
      <c r="L53" s="52">
        <f>L58+L60</f>
        <v>3103</v>
      </c>
      <c r="M53" s="52">
        <f>M58+M60</f>
        <v>5335</v>
      </c>
      <c r="N53" s="51">
        <f>N57+N59</f>
        <v>11824</v>
      </c>
      <c r="O53" s="51">
        <f>O57+O59</f>
        <v>6000</v>
      </c>
    </row>
    <row r="54" spans="1:15" s="66" customFormat="1" ht="64.5" customHeight="1">
      <c r="A54" s="95" t="s">
        <v>17</v>
      </c>
      <c r="B54" s="79" t="s">
        <v>68</v>
      </c>
      <c r="C54" s="81" t="s">
        <v>25</v>
      </c>
      <c r="D54" s="82" t="s">
        <v>28</v>
      </c>
      <c r="E54" s="83"/>
      <c r="F54" s="83"/>
      <c r="G54" s="84"/>
      <c r="H54" s="76" t="s">
        <v>23</v>
      </c>
      <c r="I54" s="76"/>
      <c r="J54" s="76"/>
      <c r="K54" s="76"/>
      <c r="L54" s="76"/>
      <c r="M54" s="76"/>
      <c r="N54" s="76"/>
      <c r="O54" s="76"/>
    </row>
    <row r="55" spans="1:15" s="66" customFormat="1" ht="15" customHeight="1">
      <c r="A55" s="95"/>
      <c r="B55" s="96"/>
      <c r="C55" s="81"/>
      <c r="D55" s="79" t="s">
        <v>29</v>
      </c>
      <c r="E55" s="79" t="s">
        <v>30</v>
      </c>
      <c r="F55" s="79" t="s">
        <v>31</v>
      </c>
      <c r="G55" s="79" t="s">
        <v>32</v>
      </c>
      <c r="H55" s="78">
        <v>2014</v>
      </c>
      <c r="I55" s="81" t="s">
        <v>91</v>
      </c>
      <c r="J55" s="75">
        <v>2015</v>
      </c>
      <c r="K55" s="75">
        <v>2016</v>
      </c>
      <c r="L55" s="75">
        <v>2017</v>
      </c>
      <c r="M55" s="75">
        <v>2018</v>
      </c>
      <c r="N55" s="78">
        <v>2019</v>
      </c>
      <c r="O55" s="78">
        <v>2020</v>
      </c>
    </row>
    <row r="56" spans="1:15" s="66" customFormat="1" ht="118.5" customHeight="1">
      <c r="A56" s="95"/>
      <c r="B56" s="80"/>
      <c r="C56" s="81"/>
      <c r="D56" s="80"/>
      <c r="E56" s="80"/>
      <c r="F56" s="80"/>
      <c r="G56" s="80"/>
      <c r="H56" s="78"/>
      <c r="I56" s="81"/>
      <c r="J56" s="75"/>
      <c r="K56" s="75"/>
      <c r="L56" s="75"/>
      <c r="M56" s="75"/>
      <c r="N56" s="78"/>
      <c r="O56" s="78"/>
    </row>
    <row r="57" spans="1:15" s="3" customFormat="1" ht="38.25" customHeight="1">
      <c r="A57" s="85" t="s">
        <v>54</v>
      </c>
      <c r="B57" s="88" t="s">
        <v>12</v>
      </c>
      <c r="C57" s="19" t="s">
        <v>26</v>
      </c>
      <c r="D57" s="20">
        <v>834</v>
      </c>
      <c r="E57" s="20">
        <v>1102</v>
      </c>
      <c r="F57" s="26" t="s">
        <v>61</v>
      </c>
      <c r="G57" s="27">
        <v>400</v>
      </c>
      <c r="H57" s="51">
        <f>H58</f>
        <v>1088</v>
      </c>
      <c r="I57" s="22">
        <f t="shared" si="6"/>
        <v>0</v>
      </c>
      <c r="J57" s="23">
        <f aca="true" t="shared" si="11" ref="J57:O57">J58</f>
        <v>0</v>
      </c>
      <c r="K57" s="23">
        <f t="shared" si="11"/>
        <v>0</v>
      </c>
      <c r="L57" s="23">
        <f t="shared" si="11"/>
        <v>0</v>
      </c>
      <c r="M57" s="23">
        <f t="shared" si="11"/>
        <v>0</v>
      </c>
      <c r="N57" s="22">
        <f t="shared" si="11"/>
        <v>0</v>
      </c>
      <c r="O57" s="22">
        <f t="shared" si="11"/>
        <v>0</v>
      </c>
    </row>
    <row r="58" spans="1:15" s="3" customFormat="1" ht="54.75" customHeight="1">
      <c r="A58" s="87"/>
      <c r="B58" s="90"/>
      <c r="C58" s="19" t="s">
        <v>33</v>
      </c>
      <c r="D58" s="20">
        <v>834</v>
      </c>
      <c r="E58" s="20">
        <v>1102</v>
      </c>
      <c r="F58" s="26" t="s">
        <v>61</v>
      </c>
      <c r="G58" s="27">
        <v>400</v>
      </c>
      <c r="H58" s="52">
        <v>1088</v>
      </c>
      <c r="I58" s="22">
        <f t="shared" si="6"/>
        <v>0</v>
      </c>
      <c r="J58" s="23"/>
      <c r="K58" s="23"/>
      <c r="L58" s="23"/>
      <c r="M58" s="23"/>
      <c r="N58" s="23"/>
      <c r="O58" s="23"/>
    </row>
    <row r="59" spans="1:15" s="3" customFormat="1" ht="37.5" customHeight="1">
      <c r="A59" s="85" t="s">
        <v>55</v>
      </c>
      <c r="B59" s="88" t="s">
        <v>13</v>
      </c>
      <c r="C59" s="19" t="s">
        <v>26</v>
      </c>
      <c r="D59" s="20">
        <v>834</v>
      </c>
      <c r="E59" s="20">
        <v>1102</v>
      </c>
      <c r="F59" s="21" t="s">
        <v>72</v>
      </c>
      <c r="G59" s="20">
        <v>200</v>
      </c>
      <c r="H59" s="22">
        <f>H60</f>
        <v>0</v>
      </c>
      <c r="I59" s="51">
        <f t="shared" si="6"/>
        <v>29500</v>
      </c>
      <c r="J59" s="23">
        <f>J60</f>
        <v>0</v>
      </c>
      <c r="K59" s="52">
        <f>K60</f>
        <v>3238</v>
      </c>
      <c r="L59" s="52">
        <f>L60</f>
        <v>3103</v>
      </c>
      <c r="M59" s="52">
        <f>M60</f>
        <v>5335</v>
      </c>
      <c r="N59" s="51">
        <f>N60+N62</f>
        <v>11824</v>
      </c>
      <c r="O59" s="51">
        <f>O60+O61+O62</f>
        <v>6000</v>
      </c>
    </row>
    <row r="60" spans="1:15" s="3" customFormat="1" ht="54.75" customHeight="1">
      <c r="A60" s="86"/>
      <c r="B60" s="89"/>
      <c r="C60" s="19" t="s">
        <v>33</v>
      </c>
      <c r="D60" s="20">
        <v>834</v>
      </c>
      <c r="E60" s="20">
        <v>1102</v>
      </c>
      <c r="F60" s="21" t="s">
        <v>51</v>
      </c>
      <c r="G60" s="20">
        <v>200</v>
      </c>
      <c r="H60" s="22">
        <v>0</v>
      </c>
      <c r="I60" s="51">
        <f t="shared" si="6"/>
        <v>20808</v>
      </c>
      <c r="J60" s="23"/>
      <c r="K60" s="52">
        <v>3238</v>
      </c>
      <c r="L60" s="52">
        <v>3103</v>
      </c>
      <c r="M60" s="52">
        <v>5335</v>
      </c>
      <c r="N60" s="52">
        <v>3320</v>
      </c>
      <c r="O60" s="52">
        <v>5812</v>
      </c>
    </row>
    <row r="61" spans="1:15" s="3" customFormat="1" ht="54.75" customHeight="1" hidden="1">
      <c r="A61" s="86"/>
      <c r="B61" s="89"/>
      <c r="C61" s="19" t="s">
        <v>33</v>
      </c>
      <c r="D61" s="20">
        <v>834</v>
      </c>
      <c r="E61" s="20">
        <v>1102</v>
      </c>
      <c r="F61" s="21" t="s">
        <v>99</v>
      </c>
      <c r="G61" s="20">
        <v>200</v>
      </c>
      <c r="H61" s="22">
        <v>0</v>
      </c>
      <c r="I61" s="51">
        <f t="shared" si="6"/>
        <v>0</v>
      </c>
      <c r="J61" s="23"/>
      <c r="K61" s="52"/>
      <c r="L61" s="52"/>
      <c r="M61" s="52"/>
      <c r="N61" s="52"/>
      <c r="O61" s="52"/>
    </row>
    <row r="62" spans="1:15" s="3" customFormat="1" ht="57.75" customHeight="1">
      <c r="A62" s="87"/>
      <c r="B62" s="90"/>
      <c r="C62" s="19" t="s">
        <v>33</v>
      </c>
      <c r="D62" s="20">
        <v>834</v>
      </c>
      <c r="E62" s="20">
        <v>1102</v>
      </c>
      <c r="F62" s="21" t="s">
        <v>71</v>
      </c>
      <c r="G62" s="20">
        <v>200</v>
      </c>
      <c r="H62" s="22">
        <v>0</v>
      </c>
      <c r="I62" s="51">
        <f>J62+K62+L62+M62+N62+O62</f>
        <v>8692</v>
      </c>
      <c r="J62" s="23"/>
      <c r="K62" s="52"/>
      <c r="L62" s="52"/>
      <c r="M62" s="52"/>
      <c r="N62" s="52">
        <v>8504</v>
      </c>
      <c r="O62" s="52">
        <v>188</v>
      </c>
    </row>
    <row r="63" spans="1:15" s="3" customFormat="1" ht="27.75" hidden="1">
      <c r="A63" s="85" t="s">
        <v>56</v>
      </c>
      <c r="B63" s="88" t="s">
        <v>14</v>
      </c>
      <c r="C63" s="19" t="s">
        <v>26</v>
      </c>
      <c r="D63" s="20">
        <v>874</v>
      </c>
      <c r="E63" s="20">
        <v>1102</v>
      </c>
      <c r="F63" s="21" t="s">
        <v>39</v>
      </c>
      <c r="G63" s="20">
        <v>600</v>
      </c>
      <c r="H63" s="22">
        <f>H64</f>
        <v>0</v>
      </c>
      <c r="I63" s="51">
        <f t="shared" si="6"/>
        <v>0</v>
      </c>
      <c r="J63" s="23">
        <f aca="true" t="shared" si="12" ref="J63:O63">J64</f>
        <v>0</v>
      </c>
      <c r="K63" s="52">
        <f t="shared" si="12"/>
        <v>0</v>
      </c>
      <c r="L63" s="52">
        <f t="shared" si="12"/>
        <v>0</v>
      </c>
      <c r="M63" s="52">
        <f t="shared" si="12"/>
        <v>0</v>
      </c>
      <c r="N63" s="51">
        <f t="shared" si="12"/>
        <v>0</v>
      </c>
      <c r="O63" s="51">
        <f t="shared" si="12"/>
        <v>0</v>
      </c>
    </row>
    <row r="64" spans="1:15" s="3" customFormat="1" ht="117" customHeight="1" hidden="1">
      <c r="A64" s="87"/>
      <c r="B64" s="90"/>
      <c r="C64" s="19" t="s">
        <v>27</v>
      </c>
      <c r="D64" s="20">
        <v>874</v>
      </c>
      <c r="E64" s="20">
        <v>1102</v>
      </c>
      <c r="F64" s="21" t="s">
        <v>39</v>
      </c>
      <c r="G64" s="20">
        <v>600</v>
      </c>
      <c r="H64" s="22">
        <v>0</v>
      </c>
      <c r="I64" s="51">
        <f t="shared" si="6"/>
        <v>0</v>
      </c>
      <c r="J64" s="23">
        <v>0</v>
      </c>
      <c r="K64" s="52">
        <v>0</v>
      </c>
      <c r="L64" s="52">
        <v>0</v>
      </c>
      <c r="M64" s="52"/>
      <c r="N64" s="51"/>
      <c r="O64" s="51"/>
    </row>
    <row r="65" spans="1:15" s="3" customFormat="1" ht="51" customHeight="1">
      <c r="A65" s="85" t="s">
        <v>22</v>
      </c>
      <c r="B65" s="88" t="s">
        <v>77</v>
      </c>
      <c r="C65" s="19" t="s">
        <v>26</v>
      </c>
      <c r="D65" s="20">
        <v>874</v>
      </c>
      <c r="E65" s="20" t="s">
        <v>34</v>
      </c>
      <c r="F65" s="21" t="s">
        <v>34</v>
      </c>
      <c r="G65" s="20" t="s">
        <v>34</v>
      </c>
      <c r="H65" s="51">
        <f>H66</f>
        <v>6166</v>
      </c>
      <c r="I65" s="51">
        <f aca="true" t="shared" si="13" ref="I65:I73">J65+K65+L65+M65+N65+O65</f>
        <v>46737</v>
      </c>
      <c r="J65" s="52">
        <f aca="true" t="shared" si="14" ref="J65:O65">J66</f>
        <v>6887</v>
      </c>
      <c r="K65" s="52">
        <f t="shared" si="14"/>
        <v>7414</v>
      </c>
      <c r="L65" s="52">
        <f t="shared" si="14"/>
        <v>7725</v>
      </c>
      <c r="M65" s="52">
        <f t="shared" si="14"/>
        <v>7991</v>
      </c>
      <c r="N65" s="51">
        <f t="shared" si="14"/>
        <v>8238</v>
      </c>
      <c r="O65" s="51">
        <f t="shared" si="14"/>
        <v>8482</v>
      </c>
    </row>
    <row r="66" spans="1:15" s="3" customFormat="1" ht="177" customHeight="1">
      <c r="A66" s="86"/>
      <c r="B66" s="89"/>
      <c r="C66" s="19" t="s">
        <v>27</v>
      </c>
      <c r="D66" s="20">
        <v>874</v>
      </c>
      <c r="E66" s="20">
        <v>1105</v>
      </c>
      <c r="F66" s="21" t="s">
        <v>38</v>
      </c>
      <c r="G66" s="20" t="s">
        <v>34</v>
      </c>
      <c r="H66" s="51">
        <f>H67+H71</f>
        <v>6166</v>
      </c>
      <c r="I66" s="51">
        <f t="shared" si="13"/>
        <v>46737</v>
      </c>
      <c r="J66" s="52">
        <f aca="true" t="shared" si="15" ref="J66:O66">J67+J71</f>
        <v>6887</v>
      </c>
      <c r="K66" s="52">
        <f t="shared" si="15"/>
        <v>7414</v>
      </c>
      <c r="L66" s="52">
        <f t="shared" si="15"/>
        <v>7725</v>
      </c>
      <c r="M66" s="52">
        <f t="shared" si="15"/>
        <v>7991</v>
      </c>
      <c r="N66" s="51">
        <f t="shared" si="15"/>
        <v>8238</v>
      </c>
      <c r="O66" s="51">
        <f t="shared" si="15"/>
        <v>8482</v>
      </c>
    </row>
    <row r="67" spans="1:15" s="3" customFormat="1" ht="27.75">
      <c r="A67" s="100" t="s">
        <v>57</v>
      </c>
      <c r="B67" s="101" t="s">
        <v>15</v>
      </c>
      <c r="C67" s="19" t="s">
        <v>26</v>
      </c>
      <c r="D67" s="20">
        <v>874</v>
      </c>
      <c r="E67" s="20">
        <v>1105</v>
      </c>
      <c r="F67" s="21" t="s">
        <v>35</v>
      </c>
      <c r="G67" s="28" t="s">
        <v>34</v>
      </c>
      <c r="H67" s="51">
        <f>H68+H69+H70</f>
        <v>2746</v>
      </c>
      <c r="I67" s="51">
        <f t="shared" si="13"/>
        <v>23141</v>
      </c>
      <c r="J67" s="52">
        <f aca="true" t="shared" si="16" ref="J67:O67">J68+J69+J70</f>
        <v>3414</v>
      </c>
      <c r="K67" s="52">
        <f t="shared" si="16"/>
        <v>3691</v>
      </c>
      <c r="L67" s="52">
        <f t="shared" si="16"/>
        <v>3786</v>
      </c>
      <c r="M67" s="52">
        <f t="shared" si="16"/>
        <v>4124</v>
      </c>
      <c r="N67" s="51">
        <f t="shared" si="16"/>
        <v>3993</v>
      </c>
      <c r="O67" s="51">
        <f t="shared" si="16"/>
        <v>4133</v>
      </c>
    </row>
    <row r="68" spans="1:15" s="3" customFormat="1" ht="32.25" customHeight="1">
      <c r="A68" s="100"/>
      <c r="B68" s="101"/>
      <c r="C68" s="92" t="s">
        <v>27</v>
      </c>
      <c r="D68" s="20">
        <v>874</v>
      </c>
      <c r="E68" s="20">
        <v>1105</v>
      </c>
      <c r="F68" s="21" t="s">
        <v>36</v>
      </c>
      <c r="G68" s="28">
        <v>100</v>
      </c>
      <c r="H68" s="51">
        <v>2679</v>
      </c>
      <c r="I68" s="51">
        <f t="shared" si="13"/>
        <v>22749</v>
      </c>
      <c r="J68" s="52">
        <v>3338</v>
      </c>
      <c r="K68" s="52">
        <v>3622</v>
      </c>
      <c r="L68" s="52">
        <v>3732</v>
      </c>
      <c r="M68" s="52">
        <v>4069</v>
      </c>
      <c r="N68" s="51">
        <v>3914</v>
      </c>
      <c r="O68" s="51">
        <v>4074</v>
      </c>
    </row>
    <row r="69" spans="1:15" s="3" customFormat="1" ht="44.25" customHeight="1">
      <c r="A69" s="100"/>
      <c r="B69" s="101"/>
      <c r="C69" s="92"/>
      <c r="D69" s="20">
        <v>874</v>
      </c>
      <c r="E69" s="20">
        <v>1105</v>
      </c>
      <c r="F69" s="21" t="s">
        <v>36</v>
      </c>
      <c r="G69" s="28">
        <v>200</v>
      </c>
      <c r="H69" s="51">
        <v>54</v>
      </c>
      <c r="I69" s="51">
        <f t="shared" si="13"/>
        <v>358</v>
      </c>
      <c r="J69" s="52">
        <v>60</v>
      </c>
      <c r="K69" s="52">
        <v>52</v>
      </c>
      <c r="L69" s="52">
        <v>53</v>
      </c>
      <c r="M69" s="52">
        <v>55</v>
      </c>
      <c r="N69" s="51">
        <v>79</v>
      </c>
      <c r="O69" s="51">
        <v>59</v>
      </c>
    </row>
    <row r="70" spans="1:15" s="3" customFormat="1" ht="45" customHeight="1">
      <c r="A70" s="100"/>
      <c r="B70" s="101"/>
      <c r="C70" s="93"/>
      <c r="D70" s="20">
        <v>874</v>
      </c>
      <c r="E70" s="20">
        <v>1105</v>
      </c>
      <c r="F70" s="21" t="s">
        <v>36</v>
      </c>
      <c r="G70" s="28">
        <v>800</v>
      </c>
      <c r="H70" s="51">
        <v>13</v>
      </c>
      <c r="I70" s="51">
        <f t="shared" si="13"/>
        <v>34</v>
      </c>
      <c r="J70" s="52">
        <v>16</v>
      </c>
      <c r="K70" s="52">
        <v>17</v>
      </c>
      <c r="L70" s="52">
        <v>1</v>
      </c>
      <c r="M70" s="52"/>
      <c r="N70" s="51"/>
      <c r="O70" s="51"/>
    </row>
    <row r="71" spans="1:15" s="3" customFormat="1" ht="33" customHeight="1">
      <c r="A71" s="85" t="s">
        <v>58</v>
      </c>
      <c r="B71" s="88" t="s">
        <v>16</v>
      </c>
      <c r="C71" s="19" t="s">
        <v>26</v>
      </c>
      <c r="D71" s="20">
        <v>874</v>
      </c>
      <c r="E71" s="20">
        <v>1105</v>
      </c>
      <c r="F71" s="21" t="s">
        <v>37</v>
      </c>
      <c r="G71" s="20" t="s">
        <v>34</v>
      </c>
      <c r="H71" s="51">
        <f>H72+H73</f>
        <v>3420</v>
      </c>
      <c r="I71" s="51">
        <f t="shared" si="13"/>
        <v>23596</v>
      </c>
      <c r="J71" s="52">
        <f>J72+J73+J75</f>
        <v>3473</v>
      </c>
      <c r="K71" s="52">
        <f>K72+K73+K75</f>
        <v>3723</v>
      </c>
      <c r="L71" s="52">
        <f>L72+L73+L75</f>
        <v>3939</v>
      </c>
      <c r="M71" s="52">
        <f>M72+M73+M75+M74</f>
        <v>3867</v>
      </c>
      <c r="N71" s="52">
        <f>N72+N73+N75</f>
        <v>4245</v>
      </c>
      <c r="O71" s="52">
        <f>O72+O73+O75</f>
        <v>4349</v>
      </c>
    </row>
    <row r="72" spans="1:15" s="3" customFormat="1" ht="35.25" customHeight="1">
      <c r="A72" s="86"/>
      <c r="B72" s="89"/>
      <c r="C72" s="92" t="s">
        <v>27</v>
      </c>
      <c r="D72" s="20">
        <v>874</v>
      </c>
      <c r="E72" s="20">
        <v>1105</v>
      </c>
      <c r="F72" s="21" t="s">
        <v>48</v>
      </c>
      <c r="G72" s="20">
        <v>100</v>
      </c>
      <c r="H72" s="51">
        <v>3022</v>
      </c>
      <c r="I72" s="51">
        <f t="shared" si="13"/>
        <v>21009</v>
      </c>
      <c r="J72" s="52">
        <v>3094</v>
      </c>
      <c r="K72" s="52">
        <v>3323</v>
      </c>
      <c r="L72" s="52">
        <v>3390</v>
      </c>
      <c r="M72" s="52">
        <v>3482</v>
      </c>
      <c r="N72" s="51">
        <v>3783</v>
      </c>
      <c r="O72" s="51">
        <v>3937</v>
      </c>
    </row>
    <row r="73" spans="1:15" s="3" customFormat="1" ht="35.25" customHeight="1">
      <c r="A73" s="86"/>
      <c r="B73" s="89"/>
      <c r="C73" s="92"/>
      <c r="D73" s="20">
        <v>874</v>
      </c>
      <c r="E73" s="20">
        <v>1105</v>
      </c>
      <c r="F73" s="21" t="s">
        <v>48</v>
      </c>
      <c r="G73" s="20">
        <v>200</v>
      </c>
      <c r="H73" s="51">
        <v>398</v>
      </c>
      <c r="I73" s="51">
        <f t="shared" si="13"/>
        <v>2580</v>
      </c>
      <c r="J73" s="52">
        <v>379</v>
      </c>
      <c r="K73" s="52">
        <v>395</v>
      </c>
      <c r="L73" s="52">
        <v>548</v>
      </c>
      <c r="M73" s="52">
        <v>384</v>
      </c>
      <c r="N73" s="51">
        <v>462</v>
      </c>
      <c r="O73" s="51">
        <v>412</v>
      </c>
    </row>
    <row r="74" spans="1:15" s="3" customFormat="1" ht="35.25" customHeight="1">
      <c r="A74" s="86"/>
      <c r="B74" s="89"/>
      <c r="C74" s="92"/>
      <c r="D74" s="20">
        <v>874</v>
      </c>
      <c r="E74" s="20">
        <v>1105</v>
      </c>
      <c r="F74" s="21" t="s">
        <v>63</v>
      </c>
      <c r="G74" s="20">
        <v>100</v>
      </c>
      <c r="H74" s="22"/>
      <c r="I74" s="51"/>
      <c r="J74" s="52"/>
      <c r="K74" s="52"/>
      <c r="L74" s="52"/>
      <c r="M74" s="52"/>
      <c r="N74" s="51"/>
      <c r="O74" s="51"/>
    </row>
    <row r="75" spans="1:15" s="3" customFormat="1" ht="24.75" customHeight="1">
      <c r="A75" s="87"/>
      <c r="B75" s="90"/>
      <c r="C75" s="93"/>
      <c r="D75" s="20">
        <v>874</v>
      </c>
      <c r="E75" s="20">
        <v>1105</v>
      </c>
      <c r="F75" s="21" t="s">
        <v>48</v>
      </c>
      <c r="G75" s="20">
        <v>800</v>
      </c>
      <c r="H75" s="22"/>
      <c r="I75" s="51">
        <f>J75+K75+L75+M75+N75+O75</f>
        <v>7</v>
      </c>
      <c r="J75" s="23"/>
      <c r="K75" s="52">
        <v>5</v>
      </c>
      <c r="L75" s="52">
        <v>1</v>
      </c>
      <c r="M75" s="52">
        <v>1</v>
      </c>
      <c r="N75" s="51"/>
      <c r="O75" s="51"/>
    </row>
  </sheetData>
  <sheetProtection/>
  <mergeCells count="96">
    <mergeCell ref="J9:O9"/>
    <mergeCell ref="H16:O16"/>
    <mergeCell ref="O17:O18"/>
    <mergeCell ref="A13:O13"/>
    <mergeCell ref="F17:F18"/>
    <mergeCell ref="D17:D18"/>
    <mergeCell ref="H17:H18"/>
    <mergeCell ref="B16:B18"/>
    <mergeCell ref="J12:O12"/>
    <mergeCell ref="A16:A18"/>
    <mergeCell ref="L17:L18"/>
    <mergeCell ref="I17:I18"/>
    <mergeCell ref="G17:G18"/>
    <mergeCell ref="M17:M18"/>
    <mergeCell ref="N17:N18"/>
    <mergeCell ref="E17:E18"/>
    <mergeCell ref="C16:C18"/>
    <mergeCell ref="B19:B21"/>
    <mergeCell ref="E35:E36"/>
    <mergeCell ref="D35:D36"/>
    <mergeCell ref="C49:C50"/>
    <mergeCell ref="F35:F36"/>
    <mergeCell ref="B37:B39"/>
    <mergeCell ref="B40:B46"/>
    <mergeCell ref="B48:B50"/>
    <mergeCell ref="C34:C36"/>
    <mergeCell ref="A19:A21"/>
    <mergeCell ref="A71:A75"/>
    <mergeCell ref="A67:A70"/>
    <mergeCell ref="B67:B70"/>
    <mergeCell ref="B63:B64"/>
    <mergeCell ref="A65:A66"/>
    <mergeCell ref="B65:B66"/>
    <mergeCell ref="A57:A58"/>
    <mergeCell ref="B59:B62"/>
    <mergeCell ref="A59:A62"/>
    <mergeCell ref="C72:C75"/>
    <mergeCell ref="C38:C39"/>
    <mergeCell ref="A51:A53"/>
    <mergeCell ref="B51:B53"/>
    <mergeCell ref="B71:B75"/>
    <mergeCell ref="A63:A64"/>
    <mergeCell ref="A40:A46"/>
    <mergeCell ref="C41:C46"/>
    <mergeCell ref="B57:B58"/>
    <mergeCell ref="A54:A56"/>
    <mergeCell ref="N55:N56"/>
    <mergeCell ref="B54:B56"/>
    <mergeCell ref="A48:A50"/>
    <mergeCell ref="C68:C70"/>
    <mergeCell ref="O55:O56"/>
    <mergeCell ref="H54:O54"/>
    <mergeCell ref="K55:K56"/>
    <mergeCell ref="L55:L56"/>
    <mergeCell ref="J55:J56"/>
    <mergeCell ref="D54:G54"/>
    <mergeCell ref="C54:C56"/>
    <mergeCell ref="A29:A33"/>
    <mergeCell ref="B29:B33"/>
    <mergeCell ref="E55:E56"/>
    <mergeCell ref="F55:F56"/>
    <mergeCell ref="G55:G56"/>
    <mergeCell ref="C30:C33"/>
    <mergeCell ref="A37:A39"/>
    <mergeCell ref="A34:A36"/>
    <mergeCell ref="B34:B36"/>
    <mergeCell ref="A24:A28"/>
    <mergeCell ref="B24:B28"/>
    <mergeCell ref="A22:A23"/>
    <mergeCell ref="C25:C28"/>
    <mergeCell ref="M55:M56"/>
    <mergeCell ref="H55:H56"/>
    <mergeCell ref="M35:M36"/>
    <mergeCell ref="K35:K36"/>
    <mergeCell ref="D55:D56"/>
    <mergeCell ref="I55:I56"/>
    <mergeCell ref="H35:H36"/>
    <mergeCell ref="N35:N36"/>
    <mergeCell ref="G35:G36"/>
    <mergeCell ref="J6:O6"/>
    <mergeCell ref="O35:O36"/>
    <mergeCell ref="I35:I36"/>
    <mergeCell ref="K17:K18"/>
    <mergeCell ref="D16:G16"/>
    <mergeCell ref="N11:O11"/>
    <mergeCell ref="D34:G34"/>
    <mergeCell ref="J4:O4"/>
    <mergeCell ref="J1:O1"/>
    <mergeCell ref="J2:O2"/>
    <mergeCell ref="J3:O3"/>
    <mergeCell ref="L35:L36"/>
    <mergeCell ref="J35:J36"/>
    <mergeCell ref="H34:O34"/>
    <mergeCell ref="J17:J18"/>
    <mergeCell ref="J7:O7"/>
    <mergeCell ref="J8:O8"/>
  </mergeCells>
  <printOptions/>
  <pageMargins left="0.3937007874015748" right="0.3937007874015748" top="0.984251968503937" bottom="0.3937007874015748" header="0.31496062992125984" footer="0.31496062992125984"/>
  <pageSetup firstPageNumber="7" useFirstPageNumber="1" fitToHeight="0" fitToWidth="1" horizontalDpi="600" verticalDpi="600" orientation="landscape" paperSize="9" scale="40" r:id="rId2"/>
  <headerFooter scaleWithDoc="0" alignWithMargins="0">
    <oddHeader>&amp;C&amp;"Times New Roman,обычный"&amp;20 &amp;26 &amp;32 &amp;13 &amp;P</oddHeader>
  </headerFooter>
  <rowBreaks count="2" manualBreakCount="2">
    <brk id="33" max="255" man="1"/>
    <brk id="5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63"/>
  <sheetViews>
    <sheetView view="pageBreakPreview" zoomScale="50" zoomScaleNormal="50" zoomScaleSheetLayoutView="50" zoomScalePageLayoutView="64" workbookViewId="0" topLeftCell="A4">
      <selection activeCell="B7" sqref="B7:B9"/>
    </sheetView>
  </sheetViews>
  <sheetFormatPr defaultColWidth="9.140625" defaultRowHeight="15"/>
  <cols>
    <col min="1" max="1" width="29.421875" style="1" customWidth="1"/>
    <col min="2" max="2" width="48.00390625" style="1" customWidth="1"/>
    <col min="3" max="3" width="41.140625" style="1" customWidth="1"/>
    <col min="4" max="4" width="14.140625" style="1" customWidth="1"/>
    <col min="5" max="5" width="13.00390625" style="1" customWidth="1"/>
    <col min="6" max="6" width="26.421875" style="1" customWidth="1"/>
    <col min="7" max="7" width="8.140625" style="1" customWidth="1"/>
    <col min="8" max="8" width="19.140625" style="1" customWidth="1"/>
    <col min="9" max="9" width="23.421875" style="1" customWidth="1"/>
    <col min="10" max="10" width="17.421875" style="10" customWidth="1"/>
    <col min="11" max="11" width="19.140625" style="10" customWidth="1"/>
    <col min="12" max="12" width="18.00390625" style="10" customWidth="1"/>
    <col min="13" max="13" width="19.421875" style="10" customWidth="1"/>
    <col min="14" max="14" width="18.140625" style="1" customWidth="1"/>
    <col min="15" max="15" width="17.7109375" style="1" hidden="1" customWidth="1"/>
    <col min="16" max="16384" width="9.140625" style="1" customWidth="1"/>
  </cols>
  <sheetData>
    <row r="1" spans="1:15" ht="28.5" customHeight="1">
      <c r="A1" s="32"/>
      <c r="B1" s="32"/>
      <c r="C1" s="32"/>
      <c r="D1" s="32"/>
      <c r="E1" s="32"/>
      <c r="F1" s="32"/>
      <c r="G1" s="32"/>
      <c r="H1" s="33">
        <v>22778</v>
      </c>
      <c r="I1" s="33">
        <v>551232</v>
      </c>
      <c r="J1" s="34">
        <v>20823</v>
      </c>
      <c r="K1" s="35">
        <v>57877</v>
      </c>
      <c r="L1" s="35">
        <v>130035</v>
      </c>
      <c r="M1" s="35">
        <v>147675</v>
      </c>
      <c r="N1" s="36">
        <v>149832</v>
      </c>
      <c r="O1" s="36">
        <v>37287</v>
      </c>
    </row>
    <row r="2" spans="1:15" ht="36" customHeight="1">
      <c r="A2" s="32"/>
      <c r="B2" s="32"/>
      <c r="C2" s="32"/>
      <c r="D2" s="32"/>
      <c r="E2" s="32"/>
      <c r="F2" s="32"/>
      <c r="G2" s="32"/>
      <c r="H2" s="33"/>
      <c r="I2" s="33"/>
      <c r="J2" s="34"/>
      <c r="K2" s="35"/>
      <c r="L2" s="35"/>
      <c r="M2" s="104" t="s">
        <v>69</v>
      </c>
      <c r="N2" s="104"/>
      <c r="O2" s="104"/>
    </row>
    <row r="3" spans="1:15" ht="93.75" customHeight="1">
      <c r="A3" s="105" t="s">
        <v>89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1:15" s="66" customFormat="1" ht="58.5" customHeight="1">
      <c r="A4" s="95" t="s">
        <v>17</v>
      </c>
      <c r="B4" s="79" t="s">
        <v>68</v>
      </c>
      <c r="C4" s="81" t="s">
        <v>25</v>
      </c>
      <c r="D4" s="82" t="s">
        <v>28</v>
      </c>
      <c r="E4" s="83"/>
      <c r="F4" s="83"/>
      <c r="G4" s="84"/>
      <c r="H4" s="95" t="s">
        <v>23</v>
      </c>
      <c r="I4" s="95"/>
      <c r="J4" s="95"/>
      <c r="K4" s="95"/>
      <c r="L4" s="95"/>
      <c r="M4" s="95"/>
      <c r="N4" s="95"/>
      <c r="O4" s="67"/>
    </row>
    <row r="5" spans="1:15" s="66" customFormat="1" ht="15" customHeight="1">
      <c r="A5" s="95"/>
      <c r="B5" s="96"/>
      <c r="C5" s="81"/>
      <c r="D5" s="79" t="s">
        <v>29</v>
      </c>
      <c r="E5" s="79" t="s">
        <v>30</v>
      </c>
      <c r="F5" s="79" t="s">
        <v>31</v>
      </c>
      <c r="G5" s="79" t="s">
        <v>32</v>
      </c>
      <c r="H5" s="81">
        <v>2020</v>
      </c>
      <c r="I5" s="81" t="s">
        <v>92</v>
      </c>
      <c r="J5" s="77">
        <v>2021</v>
      </c>
      <c r="K5" s="77">
        <v>2022</v>
      </c>
      <c r="L5" s="77">
        <v>2023</v>
      </c>
      <c r="M5" s="77">
        <v>2024</v>
      </c>
      <c r="N5" s="81">
        <v>2025</v>
      </c>
      <c r="O5" s="81">
        <v>2020</v>
      </c>
    </row>
    <row r="6" spans="1:15" s="66" customFormat="1" ht="126" customHeight="1">
      <c r="A6" s="95"/>
      <c r="B6" s="80"/>
      <c r="C6" s="81"/>
      <c r="D6" s="80"/>
      <c r="E6" s="80"/>
      <c r="F6" s="80"/>
      <c r="G6" s="80"/>
      <c r="H6" s="81"/>
      <c r="I6" s="81"/>
      <c r="J6" s="77"/>
      <c r="K6" s="77"/>
      <c r="L6" s="77"/>
      <c r="M6" s="77"/>
      <c r="N6" s="81"/>
      <c r="O6" s="81"/>
    </row>
    <row r="7" spans="1:15" s="3" customFormat="1" ht="39" customHeight="1">
      <c r="A7" s="85" t="s">
        <v>18</v>
      </c>
      <c r="B7" s="88" t="s">
        <v>75</v>
      </c>
      <c r="C7" s="19" t="s">
        <v>26</v>
      </c>
      <c r="D7" s="20" t="s">
        <v>34</v>
      </c>
      <c r="E7" s="20" t="s">
        <v>34</v>
      </c>
      <c r="F7" s="21" t="s">
        <v>34</v>
      </c>
      <c r="G7" s="20" t="s">
        <v>34</v>
      </c>
      <c r="H7" s="51">
        <f>H8+H9</f>
        <v>159916</v>
      </c>
      <c r="I7" s="51">
        <f>J7+K7+L7+M7+N7+O7</f>
        <v>799580</v>
      </c>
      <c r="J7" s="52">
        <f aca="true" t="shared" si="0" ref="J7:O7">J8+J9</f>
        <v>159916</v>
      </c>
      <c r="K7" s="52">
        <f t="shared" si="0"/>
        <v>159916</v>
      </c>
      <c r="L7" s="52">
        <f t="shared" si="0"/>
        <v>159916</v>
      </c>
      <c r="M7" s="52">
        <f t="shared" si="0"/>
        <v>159916</v>
      </c>
      <c r="N7" s="51">
        <f t="shared" si="0"/>
        <v>159916</v>
      </c>
      <c r="O7" s="22">
        <f t="shared" si="0"/>
        <v>0</v>
      </c>
    </row>
    <row r="8" spans="1:15" s="3" customFormat="1" ht="100.5" customHeight="1">
      <c r="A8" s="86"/>
      <c r="B8" s="89"/>
      <c r="C8" s="19" t="s">
        <v>27</v>
      </c>
      <c r="D8" s="20">
        <v>874</v>
      </c>
      <c r="E8" s="20" t="s">
        <v>34</v>
      </c>
      <c r="F8" s="21" t="s">
        <v>34</v>
      </c>
      <c r="G8" s="20" t="s">
        <v>34</v>
      </c>
      <c r="H8" s="51">
        <f>H11+H40+H54</f>
        <v>153916</v>
      </c>
      <c r="I8" s="51">
        <f>J8+K8+L8+M8+N8+O8</f>
        <v>769580</v>
      </c>
      <c r="J8" s="52">
        <f aca="true" t="shared" si="1" ref="J8:O8">J11+J40+J54</f>
        <v>153916</v>
      </c>
      <c r="K8" s="52">
        <f t="shared" si="1"/>
        <v>153916</v>
      </c>
      <c r="L8" s="52">
        <f t="shared" si="1"/>
        <v>153916</v>
      </c>
      <c r="M8" s="52">
        <f t="shared" si="1"/>
        <v>153916</v>
      </c>
      <c r="N8" s="51">
        <f t="shared" si="1"/>
        <v>153916</v>
      </c>
      <c r="O8" s="22">
        <f t="shared" si="1"/>
        <v>0</v>
      </c>
    </row>
    <row r="9" spans="1:15" s="3" customFormat="1" ht="69.75" customHeight="1">
      <c r="A9" s="87"/>
      <c r="B9" s="90"/>
      <c r="C9" s="19" t="s">
        <v>33</v>
      </c>
      <c r="D9" s="20">
        <v>834</v>
      </c>
      <c r="E9" s="20" t="s">
        <v>34</v>
      </c>
      <c r="F9" s="21" t="s">
        <v>34</v>
      </c>
      <c r="G9" s="20" t="s">
        <v>34</v>
      </c>
      <c r="H9" s="51">
        <f>H41</f>
        <v>6000</v>
      </c>
      <c r="I9" s="51">
        <f>J9+K9+L9+M9+N9+O9</f>
        <v>30000</v>
      </c>
      <c r="J9" s="52">
        <f aca="true" t="shared" si="2" ref="J9:O9">J41</f>
        <v>6000</v>
      </c>
      <c r="K9" s="52">
        <f t="shared" si="2"/>
        <v>6000</v>
      </c>
      <c r="L9" s="52">
        <f t="shared" si="2"/>
        <v>6000</v>
      </c>
      <c r="M9" s="52">
        <f t="shared" si="2"/>
        <v>6000</v>
      </c>
      <c r="N9" s="51">
        <f t="shared" si="2"/>
        <v>6000</v>
      </c>
      <c r="O9" s="22">
        <f t="shared" si="2"/>
        <v>0</v>
      </c>
    </row>
    <row r="10" spans="1:15" s="3" customFormat="1" ht="13.5" customHeight="1" hidden="1">
      <c r="A10" s="85" t="s">
        <v>19</v>
      </c>
      <c r="B10" s="18" t="s">
        <v>8</v>
      </c>
      <c r="C10" s="19"/>
      <c r="D10" s="20"/>
      <c r="E10" s="20"/>
      <c r="F10" s="21"/>
      <c r="G10" s="20"/>
      <c r="H10" s="51"/>
      <c r="I10" s="51">
        <f>J9+K9+L9+M9+N9+O9</f>
        <v>30000</v>
      </c>
      <c r="J10" s="52"/>
      <c r="K10" s="52"/>
      <c r="L10" s="52"/>
      <c r="M10" s="52"/>
      <c r="N10" s="51"/>
      <c r="O10" s="22"/>
    </row>
    <row r="11" spans="1:15" s="3" customFormat="1" ht="89.25" customHeight="1">
      <c r="A11" s="87"/>
      <c r="B11" s="24" t="s">
        <v>8</v>
      </c>
      <c r="C11" s="19" t="s">
        <v>26</v>
      </c>
      <c r="D11" s="20">
        <v>874</v>
      </c>
      <c r="E11" s="20">
        <v>1102</v>
      </c>
      <c r="F11" s="21" t="s">
        <v>47</v>
      </c>
      <c r="G11" s="20" t="s">
        <v>34</v>
      </c>
      <c r="H11" s="51">
        <f>H12+H25+H29</f>
        <v>145434</v>
      </c>
      <c r="I11" s="51">
        <f aca="true" t="shared" si="3" ref="I11:I27">J11+K11+L11+M11+N11+O11</f>
        <v>726770</v>
      </c>
      <c r="J11" s="53">
        <f aca="true" t="shared" si="4" ref="J11:O11">J12+J25+J28</f>
        <v>145354</v>
      </c>
      <c r="K11" s="53">
        <f t="shared" si="4"/>
        <v>145354</v>
      </c>
      <c r="L11" s="53">
        <f t="shared" si="4"/>
        <v>145354</v>
      </c>
      <c r="M11" s="53">
        <f t="shared" si="4"/>
        <v>145354</v>
      </c>
      <c r="N11" s="54">
        <f t="shared" si="4"/>
        <v>145354</v>
      </c>
      <c r="O11" s="25">
        <f t="shared" si="4"/>
        <v>0</v>
      </c>
    </row>
    <row r="12" spans="1:15" s="3" customFormat="1" ht="55.5" customHeight="1">
      <c r="A12" s="85" t="s">
        <v>66</v>
      </c>
      <c r="B12" s="88" t="s">
        <v>9</v>
      </c>
      <c r="C12" s="19" t="s">
        <v>26</v>
      </c>
      <c r="D12" s="20">
        <v>874</v>
      </c>
      <c r="E12" s="20">
        <v>1102</v>
      </c>
      <c r="F12" s="21" t="s">
        <v>46</v>
      </c>
      <c r="G12" s="20" t="s">
        <v>34</v>
      </c>
      <c r="H12" s="51">
        <f>H13+H14+H15+H16</f>
        <v>10141</v>
      </c>
      <c r="I12" s="51">
        <f t="shared" si="3"/>
        <v>50705</v>
      </c>
      <c r="J12" s="51">
        <f aca="true" t="shared" si="5" ref="J12:O12">J13+J14+J15+J16</f>
        <v>10141</v>
      </c>
      <c r="K12" s="51">
        <f t="shared" si="5"/>
        <v>10141</v>
      </c>
      <c r="L12" s="51">
        <f t="shared" si="5"/>
        <v>10141</v>
      </c>
      <c r="M12" s="51">
        <f t="shared" si="5"/>
        <v>10141</v>
      </c>
      <c r="N12" s="51">
        <f t="shared" si="5"/>
        <v>10141</v>
      </c>
      <c r="O12" s="22">
        <f t="shared" si="5"/>
        <v>0</v>
      </c>
    </row>
    <row r="13" spans="1:15" s="3" customFormat="1" ht="55.5" customHeight="1">
      <c r="A13" s="86"/>
      <c r="B13" s="89"/>
      <c r="C13" s="91" t="s">
        <v>27</v>
      </c>
      <c r="D13" s="20">
        <v>874</v>
      </c>
      <c r="E13" s="20">
        <v>1102</v>
      </c>
      <c r="F13" s="21" t="s">
        <v>45</v>
      </c>
      <c r="G13" s="20">
        <v>100</v>
      </c>
      <c r="H13" s="51">
        <v>811</v>
      </c>
      <c r="I13" s="51">
        <f t="shared" si="3"/>
        <v>4055</v>
      </c>
      <c r="J13" s="52">
        <v>811</v>
      </c>
      <c r="K13" s="52">
        <v>811</v>
      </c>
      <c r="L13" s="52">
        <v>811</v>
      </c>
      <c r="M13" s="52">
        <v>811</v>
      </c>
      <c r="N13" s="52">
        <v>811</v>
      </c>
      <c r="O13" s="22"/>
    </row>
    <row r="14" spans="1:15" s="3" customFormat="1" ht="55.5" customHeight="1">
      <c r="A14" s="86"/>
      <c r="B14" s="89"/>
      <c r="C14" s="92"/>
      <c r="D14" s="20">
        <v>874</v>
      </c>
      <c r="E14" s="20">
        <v>1102</v>
      </c>
      <c r="F14" s="21" t="s">
        <v>45</v>
      </c>
      <c r="G14" s="20">
        <v>200</v>
      </c>
      <c r="H14" s="51">
        <v>459</v>
      </c>
      <c r="I14" s="51">
        <f t="shared" si="3"/>
        <v>2295</v>
      </c>
      <c r="J14" s="52">
        <v>459</v>
      </c>
      <c r="K14" s="52">
        <v>459</v>
      </c>
      <c r="L14" s="52">
        <v>459</v>
      </c>
      <c r="M14" s="52">
        <v>459</v>
      </c>
      <c r="N14" s="52">
        <v>459</v>
      </c>
      <c r="O14" s="22"/>
    </row>
    <row r="15" spans="1:15" s="3" customFormat="1" ht="55.5" customHeight="1">
      <c r="A15" s="86"/>
      <c r="B15" s="89"/>
      <c r="C15" s="92"/>
      <c r="D15" s="20">
        <v>874</v>
      </c>
      <c r="E15" s="20">
        <v>1102</v>
      </c>
      <c r="F15" s="21" t="s">
        <v>45</v>
      </c>
      <c r="G15" s="20">
        <v>300</v>
      </c>
      <c r="H15" s="51">
        <v>900</v>
      </c>
      <c r="I15" s="51">
        <f t="shared" si="3"/>
        <v>4500</v>
      </c>
      <c r="J15" s="52">
        <v>900</v>
      </c>
      <c r="K15" s="52">
        <v>900</v>
      </c>
      <c r="L15" s="52">
        <v>900</v>
      </c>
      <c r="M15" s="52">
        <v>900</v>
      </c>
      <c r="N15" s="52">
        <v>900</v>
      </c>
      <c r="O15" s="22"/>
    </row>
    <row r="16" spans="1:15" s="3" customFormat="1" ht="55.5" customHeight="1">
      <c r="A16" s="87"/>
      <c r="B16" s="90"/>
      <c r="C16" s="93"/>
      <c r="D16" s="20">
        <v>874</v>
      </c>
      <c r="E16" s="20">
        <v>1102</v>
      </c>
      <c r="F16" s="21" t="s">
        <v>45</v>
      </c>
      <c r="G16" s="20">
        <v>600</v>
      </c>
      <c r="H16" s="51">
        <v>7971</v>
      </c>
      <c r="I16" s="51">
        <f t="shared" si="3"/>
        <v>39855</v>
      </c>
      <c r="J16" s="52">
        <v>7971</v>
      </c>
      <c r="K16" s="52">
        <v>7971</v>
      </c>
      <c r="L16" s="52">
        <v>7971</v>
      </c>
      <c r="M16" s="52">
        <v>7971</v>
      </c>
      <c r="N16" s="52">
        <v>7971</v>
      </c>
      <c r="O16" s="22"/>
    </row>
    <row r="17" spans="1:15" s="3" customFormat="1" ht="40.5" customHeight="1">
      <c r="A17" s="85" t="s">
        <v>94</v>
      </c>
      <c r="B17" s="88" t="s">
        <v>83</v>
      </c>
      <c r="C17" s="19" t="s">
        <v>26</v>
      </c>
      <c r="D17" s="20">
        <v>874</v>
      </c>
      <c r="E17" s="20">
        <v>1102</v>
      </c>
      <c r="F17" s="21" t="s">
        <v>46</v>
      </c>
      <c r="G17" s="20" t="s">
        <v>34</v>
      </c>
      <c r="H17" s="51">
        <f>H18+H19+H21</f>
        <v>5</v>
      </c>
      <c r="I17" s="22">
        <f t="shared" si="3"/>
        <v>0</v>
      </c>
      <c r="J17" s="23">
        <f>J18+J19+J21</f>
        <v>0</v>
      </c>
      <c r="K17" s="23">
        <f>K18+K19+K21</f>
        <v>0</v>
      </c>
      <c r="L17" s="23">
        <f>L18+L19+L21</f>
        <v>0</v>
      </c>
      <c r="M17" s="23">
        <f>M18+M19+M20+M21</f>
        <v>0</v>
      </c>
      <c r="N17" s="22">
        <f>N18+N19+N20+N21</f>
        <v>0</v>
      </c>
      <c r="O17" s="22">
        <f>O18+O19+O20+O21</f>
        <v>0</v>
      </c>
    </row>
    <row r="18" spans="1:15" s="3" customFormat="1" ht="40.5" customHeight="1">
      <c r="A18" s="86"/>
      <c r="B18" s="89"/>
      <c r="C18" s="91" t="s">
        <v>27</v>
      </c>
      <c r="D18" s="20">
        <v>874</v>
      </c>
      <c r="E18" s="20">
        <v>1102</v>
      </c>
      <c r="F18" s="21" t="s">
        <v>45</v>
      </c>
      <c r="G18" s="20">
        <v>100</v>
      </c>
      <c r="H18" s="22">
        <v>0</v>
      </c>
      <c r="I18" s="22">
        <f t="shared" si="3"/>
        <v>0</v>
      </c>
      <c r="J18" s="23"/>
      <c r="K18" s="23"/>
      <c r="L18" s="23"/>
      <c r="M18" s="23"/>
      <c r="N18" s="22"/>
      <c r="O18" s="22"/>
    </row>
    <row r="19" spans="1:15" s="3" customFormat="1" ht="40.5" customHeight="1">
      <c r="A19" s="86"/>
      <c r="B19" s="89"/>
      <c r="C19" s="92"/>
      <c r="D19" s="20">
        <v>874</v>
      </c>
      <c r="E19" s="20">
        <v>1102</v>
      </c>
      <c r="F19" s="21" t="s">
        <v>45</v>
      </c>
      <c r="G19" s="20">
        <v>200</v>
      </c>
      <c r="H19" s="22"/>
      <c r="I19" s="22">
        <f t="shared" si="3"/>
        <v>0</v>
      </c>
      <c r="J19" s="23"/>
      <c r="K19" s="23"/>
      <c r="L19" s="23"/>
      <c r="M19" s="23"/>
      <c r="N19" s="22"/>
      <c r="O19" s="22"/>
    </row>
    <row r="20" spans="1:15" s="3" customFormat="1" ht="40.5" customHeight="1">
      <c r="A20" s="86"/>
      <c r="B20" s="89"/>
      <c r="C20" s="92"/>
      <c r="D20" s="20">
        <v>874</v>
      </c>
      <c r="E20" s="20">
        <v>1102</v>
      </c>
      <c r="F20" s="21" t="s">
        <v>45</v>
      </c>
      <c r="G20" s="20">
        <v>300</v>
      </c>
      <c r="H20" s="22"/>
      <c r="I20" s="22">
        <f t="shared" si="3"/>
        <v>0</v>
      </c>
      <c r="J20" s="23"/>
      <c r="K20" s="23"/>
      <c r="L20" s="23"/>
      <c r="M20" s="23"/>
      <c r="N20" s="22"/>
      <c r="O20" s="22"/>
    </row>
    <row r="21" spans="1:15" s="3" customFormat="1" ht="40.5" customHeight="1">
      <c r="A21" s="87"/>
      <c r="B21" s="90"/>
      <c r="C21" s="93"/>
      <c r="D21" s="20">
        <v>874</v>
      </c>
      <c r="E21" s="20">
        <v>1102</v>
      </c>
      <c r="F21" s="21" t="s">
        <v>45</v>
      </c>
      <c r="G21" s="20">
        <v>600</v>
      </c>
      <c r="H21" s="51">
        <v>5</v>
      </c>
      <c r="I21" s="22">
        <f t="shared" si="3"/>
        <v>0</v>
      </c>
      <c r="J21" s="23"/>
      <c r="K21" s="23"/>
      <c r="L21" s="23"/>
      <c r="M21" s="23"/>
      <c r="N21" s="22"/>
      <c r="O21" s="22"/>
    </row>
    <row r="22" spans="1:15" s="66" customFormat="1" ht="58.5" customHeight="1">
      <c r="A22" s="95" t="s">
        <v>17</v>
      </c>
      <c r="B22" s="79" t="s">
        <v>68</v>
      </c>
      <c r="C22" s="81" t="s">
        <v>25</v>
      </c>
      <c r="D22" s="82" t="s">
        <v>28</v>
      </c>
      <c r="E22" s="83"/>
      <c r="F22" s="83"/>
      <c r="G22" s="84"/>
      <c r="H22" s="95" t="s">
        <v>23</v>
      </c>
      <c r="I22" s="95"/>
      <c r="J22" s="95"/>
      <c r="K22" s="95"/>
      <c r="L22" s="95"/>
      <c r="M22" s="95"/>
      <c r="N22" s="95"/>
      <c r="O22" s="67"/>
    </row>
    <row r="23" spans="1:15" s="66" customFormat="1" ht="15" customHeight="1">
      <c r="A23" s="95"/>
      <c r="B23" s="96"/>
      <c r="C23" s="81"/>
      <c r="D23" s="79" t="s">
        <v>29</v>
      </c>
      <c r="E23" s="79" t="s">
        <v>30</v>
      </c>
      <c r="F23" s="79" t="s">
        <v>31</v>
      </c>
      <c r="G23" s="79" t="s">
        <v>32</v>
      </c>
      <c r="H23" s="81">
        <v>2020</v>
      </c>
      <c r="I23" s="81" t="s">
        <v>92</v>
      </c>
      <c r="J23" s="77">
        <v>2021</v>
      </c>
      <c r="K23" s="77">
        <v>2022</v>
      </c>
      <c r="L23" s="77">
        <v>2023</v>
      </c>
      <c r="M23" s="77">
        <v>2024</v>
      </c>
      <c r="N23" s="81">
        <v>2025</v>
      </c>
      <c r="O23" s="81">
        <v>2020</v>
      </c>
    </row>
    <row r="24" spans="1:15" s="66" customFormat="1" ht="124.5" customHeight="1">
      <c r="A24" s="95"/>
      <c r="B24" s="80"/>
      <c r="C24" s="81"/>
      <c r="D24" s="80"/>
      <c r="E24" s="80"/>
      <c r="F24" s="80"/>
      <c r="G24" s="80"/>
      <c r="H24" s="81"/>
      <c r="I24" s="81"/>
      <c r="J24" s="77"/>
      <c r="K24" s="77"/>
      <c r="L24" s="77"/>
      <c r="M24" s="77"/>
      <c r="N24" s="81"/>
      <c r="O24" s="81"/>
    </row>
    <row r="25" spans="1:15" s="3" customFormat="1" ht="51" customHeight="1">
      <c r="A25" s="94" t="s">
        <v>20</v>
      </c>
      <c r="B25" s="88" t="s">
        <v>10</v>
      </c>
      <c r="C25" s="19" t="s">
        <v>26</v>
      </c>
      <c r="D25" s="20">
        <v>874</v>
      </c>
      <c r="E25" s="20">
        <v>1102</v>
      </c>
      <c r="F25" s="21" t="s">
        <v>44</v>
      </c>
      <c r="G25" s="20" t="s">
        <v>34</v>
      </c>
      <c r="H25" s="51">
        <f>H26+H27</f>
        <v>682</v>
      </c>
      <c r="I25" s="51">
        <f t="shared" si="3"/>
        <v>3410</v>
      </c>
      <c r="J25" s="52">
        <f aca="true" t="shared" si="6" ref="J25:O25">J26+J27</f>
        <v>682</v>
      </c>
      <c r="K25" s="52">
        <f t="shared" si="6"/>
        <v>682</v>
      </c>
      <c r="L25" s="52">
        <f t="shared" si="6"/>
        <v>682</v>
      </c>
      <c r="M25" s="52">
        <f t="shared" si="6"/>
        <v>682</v>
      </c>
      <c r="N25" s="51">
        <f t="shared" si="6"/>
        <v>682</v>
      </c>
      <c r="O25" s="22">
        <f t="shared" si="6"/>
        <v>0</v>
      </c>
    </row>
    <row r="26" spans="1:15" s="3" customFormat="1" ht="51" customHeight="1">
      <c r="A26" s="94"/>
      <c r="B26" s="89"/>
      <c r="C26" s="92" t="s">
        <v>27</v>
      </c>
      <c r="D26" s="20">
        <v>874</v>
      </c>
      <c r="E26" s="20">
        <v>1003</v>
      </c>
      <c r="F26" s="21" t="s">
        <v>43</v>
      </c>
      <c r="G26" s="20">
        <v>300</v>
      </c>
      <c r="H26" s="51">
        <v>286</v>
      </c>
      <c r="I26" s="51">
        <f t="shared" si="3"/>
        <v>1430</v>
      </c>
      <c r="J26" s="52">
        <v>286</v>
      </c>
      <c r="K26" s="52">
        <v>286</v>
      </c>
      <c r="L26" s="52">
        <v>286</v>
      </c>
      <c r="M26" s="52">
        <v>286</v>
      </c>
      <c r="N26" s="52">
        <v>286</v>
      </c>
      <c r="O26" s="22"/>
    </row>
    <row r="27" spans="1:15" s="3" customFormat="1" ht="51" customHeight="1">
      <c r="A27" s="94"/>
      <c r="B27" s="90"/>
      <c r="C27" s="93"/>
      <c r="D27" s="20">
        <v>874</v>
      </c>
      <c r="E27" s="20">
        <v>1102</v>
      </c>
      <c r="F27" s="21" t="s">
        <v>42</v>
      </c>
      <c r="G27" s="20">
        <v>300</v>
      </c>
      <c r="H27" s="51">
        <v>396</v>
      </c>
      <c r="I27" s="51">
        <f t="shared" si="3"/>
        <v>1980</v>
      </c>
      <c r="J27" s="52">
        <v>396</v>
      </c>
      <c r="K27" s="52">
        <v>396</v>
      </c>
      <c r="L27" s="52">
        <v>396</v>
      </c>
      <c r="M27" s="52">
        <v>396</v>
      </c>
      <c r="N27" s="52">
        <v>396</v>
      </c>
      <c r="O27" s="22"/>
    </row>
    <row r="28" spans="1:15" s="3" customFormat="1" ht="36" customHeight="1">
      <c r="A28" s="97" t="s">
        <v>53</v>
      </c>
      <c r="B28" s="101" t="s">
        <v>52</v>
      </c>
      <c r="C28" s="19" t="s">
        <v>26</v>
      </c>
      <c r="D28" s="20">
        <v>874</v>
      </c>
      <c r="E28" s="20">
        <v>1102</v>
      </c>
      <c r="F28" s="21" t="s">
        <v>41</v>
      </c>
      <c r="G28" s="20" t="s">
        <v>34</v>
      </c>
      <c r="H28" s="51">
        <f>H29+H30+H31+H32</f>
        <v>134611</v>
      </c>
      <c r="I28" s="51">
        <f aca="true" t="shared" si="7" ref="I28:I52">J28+K28+L28+M28+N28+O28</f>
        <v>672655</v>
      </c>
      <c r="J28" s="51">
        <f>J29+J30+J31+J32+J35</f>
        <v>134531</v>
      </c>
      <c r="K28" s="51">
        <f>K29+K30+K31+K32+K35</f>
        <v>134531</v>
      </c>
      <c r="L28" s="51">
        <f>L29+L30+L31+L32+L35</f>
        <v>134531</v>
      </c>
      <c r="M28" s="51">
        <f>M29+M30+M31+M32+M35</f>
        <v>134531</v>
      </c>
      <c r="N28" s="51">
        <f>N29+N30+N31+N32+N35</f>
        <v>134531</v>
      </c>
      <c r="O28" s="22">
        <f>O29</f>
        <v>0</v>
      </c>
    </row>
    <row r="29" spans="1:15" s="3" customFormat="1" ht="40.5" customHeight="1">
      <c r="A29" s="98"/>
      <c r="B29" s="101"/>
      <c r="C29" s="88" t="s">
        <v>27</v>
      </c>
      <c r="D29" s="20">
        <v>874</v>
      </c>
      <c r="E29" s="20">
        <v>1102</v>
      </c>
      <c r="F29" s="21" t="s">
        <v>40</v>
      </c>
      <c r="G29" s="20">
        <v>600</v>
      </c>
      <c r="H29" s="51">
        <f>134611</f>
        <v>134611</v>
      </c>
      <c r="I29" s="51">
        <f t="shared" si="7"/>
        <v>672655</v>
      </c>
      <c r="J29" s="52">
        <v>134531</v>
      </c>
      <c r="K29" s="52">
        <v>134531</v>
      </c>
      <c r="L29" s="52">
        <v>134531</v>
      </c>
      <c r="M29" s="52">
        <v>134531</v>
      </c>
      <c r="N29" s="52">
        <v>134531</v>
      </c>
      <c r="O29" s="22"/>
    </row>
    <row r="30" spans="1:15" s="3" customFormat="1" ht="39" customHeight="1">
      <c r="A30" s="98"/>
      <c r="B30" s="101"/>
      <c r="C30" s="89"/>
      <c r="D30" s="20">
        <v>874</v>
      </c>
      <c r="E30" s="20">
        <v>1102</v>
      </c>
      <c r="F30" s="21" t="s">
        <v>73</v>
      </c>
      <c r="G30" s="20">
        <v>600</v>
      </c>
      <c r="H30" s="22"/>
      <c r="I30" s="22">
        <f>J30+K30+L30+M30+N30+O30</f>
        <v>0</v>
      </c>
      <c r="J30" s="23"/>
      <c r="K30" s="23"/>
      <c r="L30" s="23"/>
      <c r="M30" s="23"/>
      <c r="N30" s="23"/>
      <c r="O30" s="22"/>
    </row>
    <row r="31" spans="1:15" s="3" customFormat="1" ht="36" customHeight="1">
      <c r="A31" s="98"/>
      <c r="B31" s="101"/>
      <c r="C31" s="89"/>
      <c r="D31" s="20">
        <v>874</v>
      </c>
      <c r="E31" s="20">
        <v>1103</v>
      </c>
      <c r="F31" s="26" t="s">
        <v>64</v>
      </c>
      <c r="G31" s="20">
        <v>600</v>
      </c>
      <c r="H31" s="22">
        <v>0</v>
      </c>
      <c r="I31" s="22">
        <f t="shared" si="7"/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2">
        <v>0</v>
      </c>
    </row>
    <row r="32" spans="1:15" s="3" customFormat="1" ht="51" customHeight="1">
      <c r="A32" s="98"/>
      <c r="B32" s="101"/>
      <c r="C32" s="89"/>
      <c r="D32" s="20">
        <v>874</v>
      </c>
      <c r="E32" s="20">
        <v>1103</v>
      </c>
      <c r="F32" s="26" t="s">
        <v>65</v>
      </c>
      <c r="G32" s="20">
        <v>600</v>
      </c>
      <c r="H32" s="22">
        <v>0</v>
      </c>
      <c r="I32" s="22">
        <f t="shared" si="7"/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2">
        <v>0</v>
      </c>
    </row>
    <row r="33" spans="1:15" s="3" customFormat="1" ht="45" customHeight="1" hidden="1">
      <c r="A33" s="98"/>
      <c r="B33" s="101"/>
      <c r="C33" s="89"/>
      <c r="D33" s="37">
        <v>874</v>
      </c>
      <c r="E33" s="37">
        <v>1103</v>
      </c>
      <c r="F33" s="38" t="s">
        <v>78</v>
      </c>
      <c r="G33" s="37">
        <v>600</v>
      </c>
      <c r="H33" s="22">
        <v>0</v>
      </c>
      <c r="I33" s="22">
        <f aca="true" t="shared" si="8" ref="I33:I38">J33+K33+L33+M33+N33+O33</f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2">
        <v>0</v>
      </c>
    </row>
    <row r="34" spans="1:15" s="3" customFormat="1" ht="45" customHeight="1" hidden="1">
      <c r="A34" s="98"/>
      <c r="B34" s="101"/>
      <c r="C34" s="90"/>
      <c r="D34" s="37">
        <v>874</v>
      </c>
      <c r="E34" s="37">
        <v>1103</v>
      </c>
      <c r="F34" s="38" t="s">
        <v>82</v>
      </c>
      <c r="G34" s="37">
        <v>600</v>
      </c>
      <c r="H34" s="22">
        <v>0</v>
      </c>
      <c r="I34" s="22">
        <f t="shared" si="8"/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2">
        <v>0</v>
      </c>
    </row>
    <row r="35" spans="1:15" s="3" customFormat="1" ht="283.5" customHeight="1">
      <c r="A35" s="21" t="s">
        <v>95</v>
      </c>
      <c r="B35" s="30" t="s">
        <v>76</v>
      </c>
      <c r="C35" s="31" t="s">
        <v>27</v>
      </c>
      <c r="D35" s="20">
        <v>874</v>
      </c>
      <c r="E35" s="20">
        <v>1102</v>
      </c>
      <c r="F35" s="21" t="s">
        <v>40</v>
      </c>
      <c r="G35" s="20">
        <v>600</v>
      </c>
      <c r="H35" s="51">
        <v>224</v>
      </c>
      <c r="I35" s="22">
        <f t="shared" si="8"/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2"/>
    </row>
    <row r="36" spans="1:15" s="3" customFormat="1" ht="48" customHeight="1" hidden="1">
      <c r="A36" s="97" t="s">
        <v>79</v>
      </c>
      <c r="B36" s="88" t="s">
        <v>80</v>
      </c>
      <c r="C36" s="19" t="s">
        <v>26</v>
      </c>
      <c r="D36" s="20">
        <v>874</v>
      </c>
      <c r="E36" s="20">
        <v>1102</v>
      </c>
      <c r="F36" s="21" t="s">
        <v>81</v>
      </c>
      <c r="G36" s="20" t="s">
        <v>34</v>
      </c>
      <c r="H36" s="22">
        <f>H37</f>
        <v>0</v>
      </c>
      <c r="I36" s="22">
        <f t="shared" si="8"/>
        <v>0</v>
      </c>
      <c r="J36" s="23">
        <f aca="true" t="shared" si="9" ref="J36:O36">J37</f>
        <v>0</v>
      </c>
      <c r="K36" s="22">
        <f t="shared" si="9"/>
        <v>0</v>
      </c>
      <c r="L36" s="22">
        <f t="shared" si="9"/>
        <v>0</v>
      </c>
      <c r="M36" s="22">
        <f t="shared" si="9"/>
        <v>0</v>
      </c>
      <c r="N36" s="22">
        <f t="shared" si="9"/>
        <v>0</v>
      </c>
      <c r="O36" s="22">
        <f t="shared" si="9"/>
        <v>0</v>
      </c>
    </row>
    <row r="37" spans="1:15" s="3" customFormat="1" ht="90" customHeight="1" hidden="1">
      <c r="A37" s="98"/>
      <c r="B37" s="89"/>
      <c r="C37" s="88" t="s">
        <v>27</v>
      </c>
      <c r="D37" s="20">
        <v>874</v>
      </c>
      <c r="E37" s="20">
        <v>1103</v>
      </c>
      <c r="F37" s="26" t="s">
        <v>78</v>
      </c>
      <c r="G37" s="20">
        <v>600</v>
      </c>
      <c r="H37" s="22">
        <v>0</v>
      </c>
      <c r="I37" s="22">
        <f t="shared" si="8"/>
        <v>0</v>
      </c>
      <c r="J37" s="23">
        <v>0</v>
      </c>
      <c r="K37" s="23">
        <v>0</v>
      </c>
      <c r="L37" s="23">
        <v>0</v>
      </c>
      <c r="M37" s="23">
        <v>0</v>
      </c>
      <c r="N37" s="22">
        <v>0</v>
      </c>
      <c r="O37" s="22">
        <v>0</v>
      </c>
    </row>
    <row r="38" spans="1:15" s="3" customFormat="1" ht="90" customHeight="1" hidden="1">
      <c r="A38" s="99"/>
      <c r="B38" s="90"/>
      <c r="C38" s="90"/>
      <c r="D38" s="20">
        <v>874</v>
      </c>
      <c r="E38" s="20">
        <v>1103</v>
      </c>
      <c r="F38" s="26" t="s">
        <v>82</v>
      </c>
      <c r="G38" s="20">
        <v>600</v>
      </c>
      <c r="H38" s="22">
        <v>0</v>
      </c>
      <c r="I38" s="22">
        <f t="shared" si="8"/>
        <v>0</v>
      </c>
      <c r="J38" s="23">
        <v>0</v>
      </c>
      <c r="K38" s="23">
        <v>0</v>
      </c>
      <c r="L38" s="23">
        <v>0</v>
      </c>
      <c r="M38" s="23">
        <v>0</v>
      </c>
      <c r="N38" s="22">
        <v>0</v>
      </c>
      <c r="O38" s="22">
        <v>0</v>
      </c>
    </row>
    <row r="39" spans="1:15" s="3" customFormat="1" ht="35.25" customHeight="1">
      <c r="A39" s="85" t="s">
        <v>21</v>
      </c>
      <c r="B39" s="88" t="s">
        <v>11</v>
      </c>
      <c r="C39" s="19" t="s">
        <v>26</v>
      </c>
      <c r="D39" s="20">
        <v>834</v>
      </c>
      <c r="E39" s="20" t="s">
        <v>34</v>
      </c>
      <c r="F39" s="21" t="s">
        <v>34</v>
      </c>
      <c r="G39" s="20" t="s">
        <v>34</v>
      </c>
      <c r="H39" s="51">
        <f>H40+H41</f>
        <v>6000</v>
      </c>
      <c r="I39" s="51">
        <f t="shared" si="7"/>
        <v>30000</v>
      </c>
      <c r="J39" s="52">
        <f aca="true" t="shared" si="10" ref="J39:O39">J40+J41</f>
        <v>6000</v>
      </c>
      <c r="K39" s="52">
        <f t="shared" si="10"/>
        <v>6000</v>
      </c>
      <c r="L39" s="52">
        <f t="shared" si="10"/>
        <v>6000</v>
      </c>
      <c r="M39" s="52">
        <f>M40+M41</f>
        <v>6000</v>
      </c>
      <c r="N39" s="51">
        <f t="shared" si="10"/>
        <v>6000</v>
      </c>
      <c r="O39" s="22">
        <f t="shared" si="10"/>
        <v>0</v>
      </c>
    </row>
    <row r="40" spans="1:15" s="3" customFormat="1" ht="55.5" customHeight="1">
      <c r="A40" s="86"/>
      <c r="B40" s="89"/>
      <c r="C40" s="19" t="s">
        <v>27</v>
      </c>
      <c r="D40" s="20">
        <v>874</v>
      </c>
      <c r="E40" s="20" t="s">
        <v>34</v>
      </c>
      <c r="F40" s="21" t="s">
        <v>34</v>
      </c>
      <c r="G40" s="20" t="s">
        <v>34</v>
      </c>
      <c r="H40" s="22">
        <f>H52</f>
        <v>0</v>
      </c>
      <c r="I40" s="22">
        <f t="shared" si="7"/>
        <v>0</v>
      </c>
      <c r="J40" s="23">
        <f aca="true" t="shared" si="11" ref="J40:O40">J52</f>
        <v>0</v>
      </c>
      <c r="K40" s="23">
        <f t="shared" si="11"/>
        <v>0</v>
      </c>
      <c r="L40" s="23">
        <f t="shared" si="11"/>
        <v>0</v>
      </c>
      <c r="M40" s="23">
        <f t="shared" si="11"/>
        <v>0</v>
      </c>
      <c r="N40" s="22">
        <f t="shared" si="11"/>
        <v>0</v>
      </c>
      <c r="O40" s="22">
        <f t="shared" si="11"/>
        <v>0</v>
      </c>
    </row>
    <row r="41" spans="1:15" s="3" customFormat="1" ht="55.5" customHeight="1">
      <c r="A41" s="87"/>
      <c r="B41" s="90"/>
      <c r="C41" s="19" t="s">
        <v>33</v>
      </c>
      <c r="D41" s="20">
        <v>834</v>
      </c>
      <c r="E41" s="20" t="s">
        <v>34</v>
      </c>
      <c r="F41" s="21" t="s">
        <v>34</v>
      </c>
      <c r="G41" s="20" t="s">
        <v>34</v>
      </c>
      <c r="H41" s="51">
        <f>H45+H46+H47</f>
        <v>6000</v>
      </c>
      <c r="I41" s="51">
        <f t="shared" si="7"/>
        <v>30000</v>
      </c>
      <c r="J41" s="52">
        <f>J43+J45</f>
        <v>6000</v>
      </c>
      <c r="K41" s="52">
        <f>K43+K45</f>
        <v>6000</v>
      </c>
      <c r="L41" s="52">
        <f>L43+L45</f>
        <v>6000</v>
      </c>
      <c r="M41" s="52">
        <f>M43+M45</f>
        <v>6000</v>
      </c>
      <c r="N41" s="51">
        <f>N42+N44</f>
        <v>6000</v>
      </c>
      <c r="O41" s="22">
        <f>O42+O44</f>
        <v>0</v>
      </c>
    </row>
    <row r="42" spans="1:15" s="3" customFormat="1" ht="75.75" customHeight="1" hidden="1">
      <c r="A42" s="85" t="s">
        <v>54</v>
      </c>
      <c r="B42" s="88" t="s">
        <v>12</v>
      </c>
      <c r="C42" s="19" t="s">
        <v>26</v>
      </c>
      <c r="D42" s="20">
        <v>834</v>
      </c>
      <c r="E42" s="20">
        <v>1102</v>
      </c>
      <c r="F42" s="26" t="s">
        <v>61</v>
      </c>
      <c r="G42" s="27">
        <v>400</v>
      </c>
      <c r="H42" s="51">
        <f>H43</f>
        <v>0</v>
      </c>
      <c r="I42" s="51">
        <f t="shared" si="7"/>
        <v>0</v>
      </c>
      <c r="J42" s="52">
        <f aca="true" t="shared" si="12" ref="J42:O42">J43</f>
        <v>0</v>
      </c>
      <c r="K42" s="52">
        <f t="shared" si="12"/>
        <v>0</v>
      </c>
      <c r="L42" s="52">
        <f t="shared" si="12"/>
        <v>0</v>
      </c>
      <c r="M42" s="52">
        <f t="shared" si="12"/>
        <v>0</v>
      </c>
      <c r="N42" s="51">
        <f t="shared" si="12"/>
        <v>0</v>
      </c>
      <c r="O42" s="22">
        <f t="shared" si="12"/>
        <v>0</v>
      </c>
    </row>
    <row r="43" spans="1:15" s="3" customFormat="1" ht="75.75" customHeight="1" hidden="1">
      <c r="A43" s="87"/>
      <c r="B43" s="90"/>
      <c r="C43" s="19" t="s">
        <v>33</v>
      </c>
      <c r="D43" s="20">
        <v>834</v>
      </c>
      <c r="E43" s="20">
        <v>1102</v>
      </c>
      <c r="F43" s="26" t="s">
        <v>61</v>
      </c>
      <c r="G43" s="27">
        <v>400</v>
      </c>
      <c r="H43" s="52"/>
      <c r="I43" s="51">
        <f t="shared" si="7"/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23"/>
    </row>
    <row r="44" spans="1:15" s="3" customFormat="1" ht="46.5" customHeight="1">
      <c r="A44" s="85" t="s">
        <v>55</v>
      </c>
      <c r="B44" s="88" t="s">
        <v>13</v>
      </c>
      <c r="C44" s="19" t="s">
        <v>26</v>
      </c>
      <c r="D44" s="20">
        <v>834</v>
      </c>
      <c r="E44" s="20">
        <v>1102</v>
      </c>
      <c r="F44" s="21" t="s">
        <v>72</v>
      </c>
      <c r="G44" s="20">
        <v>200</v>
      </c>
      <c r="H44" s="51">
        <f>H45+H46+H47</f>
        <v>6000</v>
      </c>
      <c r="I44" s="51">
        <f t="shared" si="7"/>
        <v>30000</v>
      </c>
      <c r="J44" s="52">
        <f>J45</f>
        <v>6000</v>
      </c>
      <c r="K44" s="52">
        <f>K45</f>
        <v>6000</v>
      </c>
      <c r="L44" s="52">
        <f>L45</f>
        <v>6000</v>
      </c>
      <c r="M44" s="52">
        <f>M45</f>
        <v>6000</v>
      </c>
      <c r="N44" s="51">
        <f>N45+N47</f>
        <v>6000</v>
      </c>
      <c r="O44" s="22">
        <f>O45+O47</f>
        <v>0</v>
      </c>
    </row>
    <row r="45" spans="1:15" s="3" customFormat="1" ht="53.25" customHeight="1">
      <c r="A45" s="86"/>
      <c r="B45" s="89"/>
      <c r="C45" s="19" t="s">
        <v>33</v>
      </c>
      <c r="D45" s="20">
        <v>834</v>
      </c>
      <c r="E45" s="20">
        <v>1102</v>
      </c>
      <c r="F45" s="21" t="s">
        <v>51</v>
      </c>
      <c r="G45" s="20">
        <v>200</v>
      </c>
      <c r="H45" s="51">
        <v>5812</v>
      </c>
      <c r="I45" s="51">
        <f t="shared" si="7"/>
        <v>30000</v>
      </c>
      <c r="J45" s="52">
        <v>6000</v>
      </c>
      <c r="K45" s="52">
        <v>6000</v>
      </c>
      <c r="L45" s="52">
        <v>6000</v>
      </c>
      <c r="M45" s="52">
        <v>6000</v>
      </c>
      <c r="N45" s="52">
        <v>6000</v>
      </c>
      <c r="O45" s="23"/>
    </row>
    <row r="46" spans="1:15" s="3" customFormat="1" ht="53.25" customHeight="1" hidden="1">
      <c r="A46" s="86"/>
      <c r="B46" s="89"/>
      <c r="C46" s="19" t="s">
        <v>33</v>
      </c>
      <c r="D46" s="20">
        <v>834</v>
      </c>
      <c r="E46" s="20">
        <v>1102</v>
      </c>
      <c r="F46" s="21" t="s">
        <v>99</v>
      </c>
      <c r="G46" s="20">
        <v>200</v>
      </c>
      <c r="H46" s="22"/>
      <c r="I46" s="22"/>
      <c r="J46" s="23"/>
      <c r="K46" s="23"/>
      <c r="L46" s="23"/>
      <c r="M46" s="23"/>
      <c r="N46" s="23"/>
      <c r="O46" s="23"/>
    </row>
    <row r="47" spans="1:15" s="3" customFormat="1" ht="53.25" customHeight="1">
      <c r="A47" s="87"/>
      <c r="B47" s="90"/>
      <c r="C47" s="19" t="s">
        <v>33</v>
      </c>
      <c r="D47" s="20">
        <v>834</v>
      </c>
      <c r="E47" s="20">
        <v>1102</v>
      </c>
      <c r="F47" s="21" t="s">
        <v>71</v>
      </c>
      <c r="G47" s="20">
        <v>200</v>
      </c>
      <c r="H47" s="51">
        <v>188</v>
      </c>
      <c r="I47" s="22">
        <f>J47+K47+L47+M47+N47+O47</f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/>
    </row>
    <row r="48" spans="1:15" s="66" customFormat="1" ht="58.5" customHeight="1">
      <c r="A48" s="95" t="s">
        <v>17</v>
      </c>
      <c r="B48" s="79" t="s">
        <v>68</v>
      </c>
      <c r="C48" s="81" t="s">
        <v>25</v>
      </c>
      <c r="D48" s="82" t="s">
        <v>28</v>
      </c>
      <c r="E48" s="83"/>
      <c r="F48" s="83"/>
      <c r="G48" s="84"/>
      <c r="H48" s="95" t="s">
        <v>23</v>
      </c>
      <c r="I48" s="95"/>
      <c r="J48" s="95"/>
      <c r="K48" s="95"/>
      <c r="L48" s="95"/>
      <c r="M48" s="95"/>
      <c r="N48" s="95"/>
      <c r="O48" s="67"/>
    </row>
    <row r="49" spans="1:15" s="66" customFormat="1" ht="15" customHeight="1">
      <c r="A49" s="95"/>
      <c r="B49" s="96"/>
      <c r="C49" s="81"/>
      <c r="D49" s="79" t="s">
        <v>29</v>
      </c>
      <c r="E49" s="79" t="s">
        <v>30</v>
      </c>
      <c r="F49" s="79" t="s">
        <v>31</v>
      </c>
      <c r="G49" s="79" t="s">
        <v>32</v>
      </c>
      <c r="H49" s="81">
        <v>2020</v>
      </c>
      <c r="I49" s="81" t="s">
        <v>92</v>
      </c>
      <c r="J49" s="77">
        <v>2021</v>
      </c>
      <c r="K49" s="77">
        <v>2022</v>
      </c>
      <c r="L49" s="77">
        <v>2023</v>
      </c>
      <c r="M49" s="77">
        <v>2024</v>
      </c>
      <c r="N49" s="81">
        <v>2025</v>
      </c>
      <c r="O49" s="81">
        <v>2020</v>
      </c>
    </row>
    <row r="50" spans="1:15" s="66" customFormat="1" ht="126" customHeight="1">
      <c r="A50" s="95"/>
      <c r="B50" s="80"/>
      <c r="C50" s="81"/>
      <c r="D50" s="80"/>
      <c r="E50" s="80"/>
      <c r="F50" s="80"/>
      <c r="G50" s="80"/>
      <c r="H50" s="81"/>
      <c r="I50" s="81"/>
      <c r="J50" s="77"/>
      <c r="K50" s="77"/>
      <c r="L50" s="77"/>
      <c r="M50" s="77"/>
      <c r="N50" s="81"/>
      <c r="O50" s="81"/>
    </row>
    <row r="51" spans="1:15" s="3" customFormat="1" ht="47.25" customHeight="1" hidden="1">
      <c r="A51" s="85" t="s">
        <v>56</v>
      </c>
      <c r="B51" s="88" t="s">
        <v>14</v>
      </c>
      <c r="C51" s="19" t="s">
        <v>26</v>
      </c>
      <c r="D51" s="20">
        <v>874</v>
      </c>
      <c r="E51" s="20">
        <v>1102</v>
      </c>
      <c r="F51" s="21" t="s">
        <v>39</v>
      </c>
      <c r="G51" s="20">
        <v>600</v>
      </c>
      <c r="H51" s="22">
        <f>H52</f>
        <v>0</v>
      </c>
      <c r="I51" s="22">
        <f t="shared" si="7"/>
        <v>0</v>
      </c>
      <c r="J51" s="23">
        <f aca="true" t="shared" si="13" ref="J51:O51">J52</f>
        <v>0</v>
      </c>
      <c r="K51" s="23">
        <f t="shared" si="13"/>
        <v>0</v>
      </c>
      <c r="L51" s="23">
        <f t="shared" si="13"/>
        <v>0</v>
      </c>
      <c r="M51" s="23">
        <f t="shared" si="13"/>
        <v>0</v>
      </c>
      <c r="N51" s="23">
        <f t="shared" si="13"/>
        <v>0</v>
      </c>
      <c r="O51" s="22">
        <f t="shared" si="13"/>
        <v>0</v>
      </c>
    </row>
    <row r="52" spans="1:15" s="3" customFormat="1" ht="115.5" customHeight="1" hidden="1">
      <c r="A52" s="87"/>
      <c r="B52" s="90"/>
      <c r="C52" s="19" t="s">
        <v>27</v>
      </c>
      <c r="D52" s="20">
        <v>874</v>
      </c>
      <c r="E52" s="20">
        <v>1102</v>
      </c>
      <c r="F52" s="21" t="s">
        <v>39</v>
      </c>
      <c r="G52" s="20">
        <v>600</v>
      </c>
      <c r="H52" s="22">
        <v>0</v>
      </c>
      <c r="I52" s="22">
        <f t="shared" si="7"/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2"/>
    </row>
    <row r="53" spans="1:15" s="3" customFormat="1" ht="51" customHeight="1">
      <c r="A53" s="85" t="s">
        <v>22</v>
      </c>
      <c r="B53" s="88" t="s">
        <v>77</v>
      </c>
      <c r="C53" s="19" t="s">
        <v>26</v>
      </c>
      <c r="D53" s="20">
        <v>874</v>
      </c>
      <c r="E53" s="20" t="s">
        <v>34</v>
      </c>
      <c r="F53" s="21" t="s">
        <v>34</v>
      </c>
      <c r="G53" s="20" t="s">
        <v>34</v>
      </c>
      <c r="H53" s="51">
        <f>H54</f>
        <v>8482</v>
      </c>
      <c r="I53" s="51">
        <f aca="true" t="shared" si="14" ref="I53:I61">J53+K53+L53+M53+N53+O53</f>
        <v>42810</v>
      </c>
      <c r="J53" s="52">
        <f aca="true" t="shared" si="15" ref="J53:O53">J54</f>
        <v>8562</v>
      </c>
      <c r="K53" s="52">
        <f t="shared" si="15"/>
        <v>8562</v>
      </c>
      <c r="L53" s="52">
        <f t="shared" si="15"/>
        <v>8562</v>
      </c>
      <c r="M53" s="52">
        <f t="shared" si="15"/>
        <v>8562</v>
      </c>
      <c r="N53" s="51">
        <f t="shared" si="15"/>
        <v>8562</v>
      </c>
      <c r="O53" s="22">
        <f t="shared" si="15"/>
        <v>0</v>
      </c>
    </row>
    <row r="54" spans="1:15" s="3" customFormat="1" ht="183" customHeight="1">
      <c r="A54" s="87"/>
      <c r="B54" s="90"/>
      <c r="C54" s="19" t="s">
        <v>27</v>
      </c>
      <c r="D54" s="20">
        <v>874</v>
      </c>
      <c r="E54" s="20">
        <v>1105</v>
      </c>
      <c r="F54" s="21" t="s">
        <v>38</v>
      </c>
      <c r="G54" s="20" t="s">
        <v>34</v>
      </c>
      <c r="H54" s="51">
        <f>H55+H59</f>
        <v>8482</v>
      </c>
      <c r="I54" s="51">
        <f t="shared" si="14"/>
        <v>42810</v>
      </c>
      <c r="J54" s="52">
        <f aca="true" t="shared" si="16" ref="J54:O54">J55+J59</f>
        <v>8562</v>
      </c>
      <c r="K54" s="52">
        <f t="shared" si="16"/>
        <v>8562</v>
      </c>
      <c r="L54" s="52">
        <f t="shared" si="16"/>
        <v>8562</v>
      </c>
      <c r="M54" s="52">
        <f t="shared" si="16"/>
        <v>8562</v>
      </c>
      <c r="N54" s="51">
        <f t="shared" si="16"/>
        <v>8562</v>
      </c>
      <c r="O54" s="22">
        <f t="shared" si="16"/>
        <v>0</v>
      </c>
    </row>
    <row r="55" spans="1:15" s="3" customFormat="1" ht="32.25" customHeight="1">
      <c r="A55" s="100" t="s">
        <v>57</v>
      </c>
      <c r="B55" s="101" t="s">
        <v>15</v>
      </c>
      <c r="C55" s="19" t="s">
        <v>26</v>
      </c>
      <c r="D55" s="20">
        <v>874</v>
      </c>
      <c r="E55" s="20">
        <v>1105</v>
      </c>
      <c r="F55" s="21" t="s">
        <v>35</v>
      </c>
      <c r="G55" s="28" t="s">
        <v>34</v>
      </c>
      <c r="H55" s="51">
        <f>H56+H57+H58</f>
        <v>4133</v>
      </c>
      <c r="I55" s="51">
        <f t="shared" si="14"/>
        <v>20865</v>
      </c>
      <c r="J55" s="52">
        <f aca="true" t="shared" si="17" ref="J55:O55">J56+J57+J58</f>
        <v>4173</v>
      </c>
      <c r="K55" s="52">
        <f t="shared" si="17"/>
        <v>4173</v>
      </c>
      <c r="L55" s="52">
        <f t="shared" si="17"/>
        <v>4173</v>
      </c>
      <c r="M55" s="52">
        <f t="shared" si="17"/>
        <v>4173</v>
      </c>
      <c r="N55" s="51">
        <f t="shared" si="17"/>
        <v>4173</v>
      </c>
      <c r="O55" s="22">
        <f t="shared" si="17"/>
        <v>0</v>
      </c>
    </row>
    <row r="56" spans="1:15" s="3" customFormat="1" ht="32.25" customHeight="1">
      <c r="A56" s="100"/>
      <c r="B56" s="101"/>
      <c r="C56" s="92" t="s">
        <v>27</v>
      </c>
      <c r="D56" s="20">
        <v>874</v>
      </c>
      <c r="E56" s="20">
        <v>1105</v>
      </c>
      <c r="F56" s="21" t="s">
        <v>36</v>
      </c>
      <c r="G56" s="28">
        <v>100</v>
      </c>
      <c r="H56" s="51">
        <v>4074</v>
      </c>
      <c r="I56" s="51">
        <f t="shared" si="14"/>
        <v>20570</v>
      </c>
      <c r="J56" s="52">
        <v>4114</v>
      </c>
      <c r="K56" s="52">
        <v>4114</v>
      </c>
      <c r="L56" s="52">
        <v>4114</v>
      </c>
      <c r="M56" s="52">
        <v>4114</v>
      </c>
      <c r="N56" s="52">
        <v>4114</v>
      </c>
      <c r="O56" s="22"/>
    </row>
    <row r="57" spans="1:15" s="3" customFormat="1" ht="44.25" customHeight="1">
      <c r="A57" s="100"/>
      <c r="B57" s="101"/>
      <c r="C57" s="92"/>
      <c r="D57" s="20">
        <v>874</v>
      </c>
      <c r="E57" s="20">
        <v>1105</v>
      </c>
      <c r="F57" s="21" t="s">
        <v>36</v>
      </c>
      <c r="G57" s="28">
        <v>200</v>
      </c>
      <c r="H57" s="51">
        <v>59</v>
      </c>
      <c r="I57" s="51">
        <f t="shared" si="14"/>
        <v>295</v>
      </c>
      <c r="J57" s="52">
        <v>59</v>
      </c>
      <c r="K57" s="52">
        <v>59</v>
      </c>
      <c r="L57" s="52">
        <v>59</v>
      </c>
      <c r="M57" s="52">
        <v>59</v>
      </c>
      <c r="N57" s="52">
        <v>59</v>
      </c>
      <c r="O57" s="22"/>
    </row>
    <row r="58" spans="1:15" s="3" customFormat="1" ht="45" customHeight="1">
      <c r="A58" s="100"/>
      <c r="B58" s="101"/>
      <c r="C58" s="93"/>
      <c r="D58" s="20">
        <v>874</v>
      </c>
      <c r="E58" s="20">
        <v>1105</v>
      </c>
      <c r="F58" s="21" t="s">
        <v>36</v>
      </c>
      <c r="G58" s="28">
        <v>800</v>
      </c>
      <c r="H58" s="22"/>
      <c r="I58" s="22">
        <f t="shared" si="14"/>
        <v>0</v>
      </c>
      <c r="J58" s="23"/>
      <c r="K58" s="23"/>
      <c r="L58" s="23"/>
      <c r="M58" s="23"/>
      <c r="N58" s="23"/>
      <c r="O58" s="22"/>
    </row>
    <row r="59" spans="1:15" s="3" customFormat="1" ht="33" customHeight="1">
      <c r="A59" s="85" t="s">
        <v>58</v>
      </c>
      <c r="B59" s="88" t="s">
        <v>16</v>
      </c>
      <c r="C59" s="19" t="s">
        <v>26</v>
      </c>
      <c r="D59" s="20">
        <v>874</v>
      </c>
      <c r="E59" s="20">
        <v>1105</v>
      </c>
      <c r="F59" s="21" t="s">
        <v>37</v>
      </c>
      <c r="G59" s="20" t="s">
        <v>34</v>
      </c>
      <c r="H59" s="51">
        <f>H60+H61</f>
        <v>4349</v>
      </c>
      <c r="I59" s="51">
        <f t="shared" si="14"/>
        <v>21945</v>
      </c>
      <c r="J59" s="52">
        <f>J60+J61+J63</f>
        <v>4389</v>
      </c>
      <c r="K59" s="52">
        <f>K60+K61+K63</f>
        <v>4389</v>
      </c>
      <c r="L59" s="52">
        <f>L60+L61+L63</f>
        <v>4389</v>
      </c>
      <c r="M59" s="52">
        <f>M60+M61+M63+M62</f>
        <v>4389</v>
      </c>
      <c r="N59" s="52">
        <f>N60+N61+N63</f>
        <v>4389</v>
      </c>
      <c r="O59" s="23">
        <f>O60+O61+O63</f>
        <v>0</v>
      </c>
    </row>
    <row r="60" spans="1:15" s="3" customFormat="1" ht="35.25" customHeight="1">
      <c r="A60" s="86"/>
      <c r="B60" s="89"/>
      <c r="C60" s="92" t="s">
        <v>27</v>
      </c>
      <c r="D60" s="20">
        <v>874</v>
      </c>
      <c r="E60" s="20">
        <v>1105</v>
      </c>
      <c r="F60" s="21" t="s">
        <v>48</v>
      </c>
      <c r="G60" s="20">
        <v>100</v>
      </c>
      <c r="H60" s="51">
        <v>3937</v>
      </c>
      <c r="I60" s="51">
        <f t="shared" si="14"/>
        <v>19885</v>
      </c>
      <c r="J60" s="52">
        <v>3977</v>
      </c>
      <c r="K60" s="52">
        <v>3977</v>
      </c>
      <c r="L60" s="52">
        <v>3977</v>
      </c>
      <c r="M60" s="52">
        <v>3977</v>
      </c>
      <c r="N60" s="52">
        <v>3977</v>
      </c>
      <c r="O60" s="22"/>
    </row>
    <row r="61" spans="1:15" s="3" customFormat="1" ht="35.25" customHeight="1">
      <c r="A61" s="86"/>
      <c r="B61" s="89"/>
      <c r="C61" s="92"/>
      <c r="D61" s="20">
        <v>874</v>
      </c>
      <c r="E61" s="20">
        <v>1105</v>
      </c>
      <c r="F61" s="21" t="s">
        <v>48</v>
      </c>
      <c r="G61" s="20">
        <v>200</v>
      </c>
      <c r="H61" s="51">
        <v>412</v>
      </c>
      <c r="I61" s="51">
        <f t="shared" si="14"/>
        <v>2060</v>
      </c>
      <c r="J61" s="52">
        <v>412</v>
      </c>
      <c r="K61" s="52">
        <v>412</v>
      </c>
      <c r="L61" s="52">
        <v>412</v>
      </c>
      <c r="M61" s="52">
        <v>412</v>
      </c>
      <c r="N61" s="52">
        <v>412</v>
      </c>
      <c r="O61" s="22"/>
    </row>
    <row r="62" spans="1:15" s="3" customFormat="1" ht="35.25" customHeight="1">
      <c r="A62" s="86"/>
      <c r="B62" s="89"/>
      <c r="C62" s="92"/>
      <c r="D62" s="20">
        <v>874</v>
      </c>
      <c r="E62" s="20">
        <v>1105</v>
      </c>
      <c r="F62" s="21" t="s">
        <v>63</v>
      </c>
      <c r="G62" s="20">
        <v>100</v>
      </c>
      <c r="H62" s="22"/>
      <c r="I62" s="22"/>
      <c r="J62" s="23"/>
      <c r="K62" s="23"/>
      <c r="L62" s="23"/>
      <c r="M62" s="23"/>
      <c r="N62" s="23"/>
      <c r="O62" s="22"/>
    </row>
    <row r="63" spans="1:15" s="3" customFormat="1" ht="68.25" customHeight="1">
      <c r="A63" s="87"/>
      <c r="B63" s="90"/>
      <c r="C63" s="93"/>
      <c r="D63" s="20">
        <v>874</v>
      </c>
      <c r="E63" s="20">
        <v>1105</v>
      </c>
      <c r="F63" s="21" t="s">
        <v>48</v>
      </c>
      <c r="G63" s="20">
        <v>800</v>
      </c>
      <c r="H63" s="22"/>
      <c r="I63" s="22">
        <f>J63+K63+L63+M63+N63+O63</f>
        <v>0</v>
      </c>
      <c r="J63" s="23"/>
      <c r="K63" s="23"/>
      <c r="L63" s="23"/>
      <c r="M63" s="23"/>
      <c r="N63" s="23"/>
      <c r="O63" s="22"/>
    </row>
  </sheetData>
  <sheetProtection/>
  <mergeCells count="87">
    <mergeCell ref="D49:D50"/>
    <mergeCell ref="E49:E50"/>
    <mergeCell ref="F49:F50"/>
    <mergeCell ref="G49:G50"/>
    <mergeCell ref="N49:N50"/>
    <mergeCell ref="O49:O50"/>
    <mergeCell ref="H49:H50"/>
    <mergeCell ref="I49:I50"/>
    <mergeCell ref="J49:J50"/>
    <mergeCell ref="K49:K50"/>
    <mergeCell ref="L49:L50"/>
    <mergeCell ref="M49:M50"/>
    <mergeCell ref="A7:A9"/>
    <mergeCell ref="B7:B9"/>
    <mergeCell ref="M5:M6"/>
    <mergeCell ref="A3:O3"/>
    <mergeCell ref="A4:A6"/>
    <mergeCell ref="A48:A50"/>
    <mergeCell ref="B48:B50"/>
    <mergeCell ref="C48:C50"/>
    <mergeCell ref="D48:G48"/>
    <mergeCell ref="H48:N48"/>
    <mergeCell ref="O5:O6"/>
    <mergeCell ref="H5:H6"/>
    <mergeCell ref="I5:I6"/>
    <mergeCell ref="D5:D6"/>
    <mergeCell ref="E5:E6"/>
    <mergeCell ref="C37:C38"/>
    <mergeCell ref="J5:J6"/>
    <mergeCell ref="K5:K6"/>
    <mergeCell ref="L5:L6"/>
    <mergeCell ref="F5:F6"/>
    <mergeCell ref="B25:B27"/>
    <mergeCell ref="C26:C27"/>
    <mergeCell ref="H4:N4"/>
    <mergeCell ref="B4:B6"/>
    <mergeCell ref="C4:C6"/>
    <mergeCell ref="D4:G4"/>
    <mergeCell ref="N5:N6"/>
    <mergeCell ref="G5:G6"/>
    <mergeCell ref="C29:C34"/>
    <mergeCell ref="A39:A41"/>
    <mergeCell ref="B39:B41"/>
    <mergeCell ref="A42:A43"/>
    <mergeCell ref="B42:B43"/>
    <mergeCell ref="A10:A11"/>
    <mergeCell ref="A12:A16"/>
    <mergeCell ref="B12:B16"/>
    <mergeCell ref="C13:C16"/>
    <mergeCell ref="A25:A27"/>
    <mergeCell ref="A51:A52"/>
    <mergeCell ref="B51:B52"/>
    <mergeCell ref="B53:B54"/>
    <mergeCell ref="A55:A58"/>
    <mergeCell ref="B55:B58"/>
    <mergeCell ref="A28:A34"/>
    <mergeCell ref="B28:B34"/>
    <mergeCell ref="B36:B38"/>
    <mergeCell ref="A36:A38"/>
    <mergeCell ref="C56:C58"/>
    <mergeCell ref="H22:N22"/>
    <mergeCell ref="D22:G22"/>
    <mergeCell ref="A59:A63"/>
    <mergeCell ref="B59:B63"/>
    <mergeCell ref="C60:C63"/>
    <mergeCell ref="F23:F24"/>
    <mergeCell ref="N23:N24"/>
    <mergeCell ref="A44:A47"/>
    <mergeCell ref="B44:B47"/>
    <mergeCell ref="M2:O2"/>
    <mergeCell ref="A53:A54"/>
    <mergeCell ref="A17:A21"/>
    <mergeCell ref="B17:B21"/>
    <mergeCell ref="C18:C21"/>
    <mergeCell ref="A22:A24"/>
    <mergeCell ref="B22:B24"/>
    <mergeCell ref="C22:C24"/>
    <mergeCell ref="D23:D24"/>
    <mergeCell ref="E23:E24"/>
    <mergeCell ref="O23:O24"/>
    <mergeCell ref="I23:I24"/>
    <mergeCell ref="G23:G24"/>
    <mergeCell ref="H23:H24"/>
    <mergeCell ref="J23:J24"/>
    <mergeCell ref="K23:K24"/>
    <mergeCell ref="L23:L24"/>
    <mergeCell ref="M23:M24"/>
  </mergeCells>
  <printOptions/>
  <pageMargins left="0.3937007874015748" right="0.3937007874015748" top="0.984251968503937" bottom="0.3937007874015748" header="0.31496062992125984" footer="0.31496062992125984"/>
  <pageSetup firstPageNumber="10" useFirstPageNumber="1" fitToHeight="0" fitToWidth="1" horizontalDpi="600" verticalDpi="600" orientation="landscape" paperSize="9" scale="44" r:id="rId2"/>
  <headerFooter alignWithMargins="0">
    <oddHeader>&amp;C&amp;"Times New Roman,обычный"&amp;26&amp;P&amp;22
</oddHeader>
  </headerFooter>
  <rowBreaks count="2" manualBreakCount="2">
    <brk id="21" max="13" man="1"/>
    <brk id="4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141"/>
  <sheetViews>
    <sheetView view="pageBreakPreview" zoomScale="65" zoomScaleNormal="80" zoomScaleSheetLayoutView="65" workbookViewId="0" topLeftCell="A1">
      <selection activeCell="R9" sqref="R9"/>
    </sheetView>
  </sheetViews>
  <sheetFormatPr defaultColWidth="9.140625" defaultRowHeight="15"/>
  <cols>
    <col min="1" max="1" width="23.140625" style="1" customWidth="1"/>
    <col min="2" max="2" width="37.57421875" style="4" customWidth="1"/>
    <col min="3" max="3" width="34.28125" style="1" customWidth="1"/>
    <col min="4" max="4" width="14.7109375" style="1" customWidth="1"/>
    <col min="5" max="5" width="19.28125" style="1" customWidth="1"/>
    <col min="6" max="7" width="15.7109375" style="1" customWidth="1"/>
    <col min="8" max="8" width="15.7109375" style="10" customWidth="1"/>
    <col min="9" max="9" width="15.28125" style="10" customWidth="1"/>
    <col min="10" max="10" width="16.57421875" style="1" customWidth="1"/>
    <col min="11" max="11" width="15.28125" style="1" customWidth="1"/>
    <col min="12" max="16384" width="9.140625" style="1" customWidth="1"/>
  </cols>
  <sheetData>
    <row r="1" spans="1:11" ht="27">
      <c r="A1" s="70"/>
      <c r="B1" s="71"/>
      <c r="C1" s="70"/>
      <c r="D1" s="70"/>
      <c r="E1" s="70"/>
      <c r="F1" s="72"/>
      <c r="G1" s="120" t="s">
        <v>87</v>
      </c>
      <c r="H1" s="120"/>
      <c r="I1" s="120"/>
      <c r="J1" s="120"/>
      <c r="K1" s="120"/>
    </row>
    <row r="2" spans="1:11" ht="58.5" customHeight="1">
      <c r="A2" s="70"/>
      <c r="B2" s="71"/>
      <c r="C2" s="70"/>
      <c r="D2" s="70"/>
      <c r="E2" s="70"/>
      <c r="F2" s="72"/>
      <c r="G2" s="121" t="s">
        <v>59</v>
      </c>
      <c r="H2" s="121"/>
      <c r="I2" s="121"/>
      <c r="J2" s="121"/>
      <c r="K2" s="121"/>
    </row>
    <row r="3" spans="1:11" ht="27">
      <c r="A3" s="70"/>
      <c r="B3" s="71"/>
      <c r="C3" s="70"/>
      <c r="D3" s="70"/>
      <c r="E3" s="70"/>
      <c r="F3" s="72"/>
      <c r="G3" s="120" t="s">
        <v>70</v>
      </c>
      <c r="H3" s="120"/>
      <c r="I3" s="120"/>
      <c r="J3" s="120"/>
      <c r="K3" s="120"/>
    </row>
    <row r="4" spans="1:11" ht="12.75" customHeight="1">
      <c r="A4" s="70"/>
      <c r="B4" s="71"/>
      <c r="C4" s="70"/>
      <c r="D4" s="70"/>
      <c r="E4" s="70"/>
      <c r="F4" s="72"/>
      <c r="G4" s="120"/>
      <c r="H4" s="120"/>
      <c r="I4" s="120"/>
      <c r="J4" s="120"/>
      <c r="K4" s="120"/>
    </row>
    <row r="5" spans="1:11" ht="27">
      <c r="A5" s="70"/>
      <c r="B5" s="71"/>
      <c r="C5" s="70"/>
      <c r="D5" s="70"/>
      <c r="E5" s="70"/>
      <c r="F5" s="72"/>
      <c r="G5" s="73"/>
      <c r="H5" s="73"/>
      <c r="I5" s="73"/>
      <c r="J5" s="122" t="s">
        <v>67</v>
      </c>
      <c r="K5" s="122"/>
    </row>
    <row r="6" spans="1:11" ht="52.5" customHeight="1">
      <c r="A6" s="123" t="s">
        <v>90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</row>
    <row r="7" spans="1:11" ht="20.25" customHeight="1">
      <c r="A7" s="5"/>
      <c r="B7" s="5"/>
      <c r="C7" s="5"/>
      <c r="D7" s="5"/>
      <c r="E7" s="5"/>
      <c r="F7" s="5"/>
      <c r="G7" s="5"/>
      <c r="H7" s="11"/>
      <c r="I7" s="11"/>
      <c r="J7" s="5"/>
      <c r="K7" s="5"/>
    </row>
    <row r="8" spans="1:12" s="3" customFormat="1" ht="26.25" customHeight="1">
      <c r="A8" s="125" t="s">
        <v>17</v>
      </c>
      <c r="B8" s="106" t="s">
        <v>68</v>
      </c>
      <c r="C8" s="106" t="s">
        <v>1</v>
      </c>
      <c r="D8" s="125" t="s">
        <v>62</v>
      </c>
      <c r="E8" s="125"/>
      <c r="F8" s="125"/>
      <c r="G8" s="125"/>
      <c r="H8" s="125"/>
      <c r="I8" s="125"/>
      <c r="J8" s="125"/>
      <c r="K8" s="125"/>
      <c r="L8" s="2"/>
    </row>
    <row r="9" spans="1:11" s="3" customFormat="1" ht="15" customHeight="1">
      <c r="A9" s="125"/>
      <c r="B9" s="107"/>
      <c r="C9" s="107"/>
      <c r="D9" s="110">
        <v>2014</v>
      </c>
      <c r="E9" s="110" t="s">
        <v>91</v>
      </c>
      <c r="F9" s="110">
        <v>2015</v>
      </c>
      <c r="G9" s="110">
        <v>2016</v>
      </c>
      <c r="H9" s="124">
        <v>2017</v>
      </c>
      <c r="I9" s="124">
        <v>2018</v>
      </c>
      <c r="J9" s="110">
        <v>2019</v>
      </c>
      <c r="K9" s="110">
        <v>2020</v>
      </c>
    </row>
    <row r="10" spans="1:11" s="3" customFormat="1" ht="134.25" customHeight="1">
      <c r="A10" s="125"/>
      <c r="B10" s="108"/>
      <c r="C10" s="108"/>
      <c r="D10" s="110"/>
      <c r="E10" s="110"/>
      <c r="F10" s="110"/>
      <c r="G10" s="110"/>
      <c r="H10" s="124"/>
      <c r="I10" s="124"/>
      <c r="J10" s="110"/>
      <c r="K10" s="110"/>
    </row>
    <row r="11" spans="1:11" s="3" customFormat="1" ht="27" customHeight="1">
      <c r="A11" s="113" t="s">
        <v>18</v>
      </c>
      <c r="B11" s="112" t="s">
        <v>75</v>
      </c>
      <c r="C11" s="14" t="s">
        <v>2</v>
      </c>
      <c r="D11" s="49">
        <f>D12+D13+D14+D15+D16</f>
        <v>23601</v>
      </c>
      <c r="E11" s="49">
        <f aca="true" t="shared" si="0" ref="E11:E22">F11+G11+H11+I11+J11+K11</f>
        <v>1157506.6</v>
      </c>
      <c r="F11" s="49">
        <f aca="true" t="shared" si="1" ref="F11:K11">F12+F13+F14+F15+F16</f>
        <v>21317</v>
      </c>
      <c r="G11" s="49">
        <f t="shared" si="1"/>
        <v>224517</v>
      </c>
      <c r="H11" s="50">
        <f t="shared" si="1"/>
        <v>146661</v>
      </c>
      <c r="I11" s="50">
        <f>I12+I13+I14+I15+I16</f>
        <v>180292</v>
      </c>
      <c r="J11" s="49">
        <f t="shared" si="1"/>
        <v>395166.6</v>
      </c>
      <c r="K11" s="49">
        <f t="shared" si="1"/>
        <v>189553</v>
      </c>
    </row>
    <row r="12" spans="1:11" s="3" customFormat="1" ht="23.25" customHeight="1">
      <c r="A12" s="113"/>
      <c r="B12" s="112"/>
      <c r="C12" s="14" t="s">
        <v>3</v>
      </c>
      <c r="D12" s="49"/>
      <c r="E12" s="49">
        <f t="shared" si="0"/>
        <v>15205.6</v>
      </c>
      <c r="F12" s="15">
        <f aca="true" t="shared" si="2" ref="F12:K16">F18+F93+F120</f>
        <v>0</v>
      </c>
      <c r="G12" s="49">
        <f t="shared" si="2"/>
        <v>1600</v>
      </c>
      <c r="H12" s="49">
        <f t="shared" si="2"/>
        <v>1200</v>
      </c>
      <c r="I12" s="50">
        <f t="shared" si="2"/>
        <v>4974</v>
      </c>
      <c r="J12" s="49">
        <f t="shared" si="2"/>
        <v>7431.6</v>
      </c>
      <c r="K12" s="15">
        <f t="shared" si="2"/>
        <v>0</v>
      </c>
    </row>
    <row r="13" spans="1:11" s="3" customFormat="1" ht="20.25">
      <c r="A13" s="113"/>
      <c r="B13" s="112"/>
      <c r="C13" s="14" t="s">
        <v>4</v>
      </c>
      <c r="D13" s="49">
        <f>D19+D94+D121</f>
        <v>150</v>
      </c>
      <c r="E13" s="49">
        <f t="shared" si="0"/>
        <v>168974</v>
      </c>
      <c r="F13" s="15">
        <f t="shared" si="2"/>
        <v>0</v>
      </c>
      <c r="G13" s="15">
        <f t="shared" si="2"/>
        <v>0</v>
      </c>
      <c r="H13" s="49">
        <f t="shared" si="2"/>
        <v>618</v>
      </c>
      <c r="I13" s="50">
        <f t="shared" si="2"/>
        <v>2716</v>
      </c>
      <c r="J13" s="49">
        <f t="shared" si="2"/>
        <v>162070</v>
      </c>
      <c r="K13" s="49">
        <f t="shared" si="2"/>
        <v>3570</v>
      </c>
    </row>
    <row r="14" spans="1:11" s="3" customFormat="1" ht="40.5">
      <c r="A14" s="113"/>
      <c r="B14" s="112"/>
      <c r="C14" s="14" t="s">
        <v>5</v>
      </c>
      <c r="D14" s="49">
        <f>D20+D95+D122</f>
        <v>22778</v>
      </c>
      <c r="E14" s="49">
        <f t="shared" si="0"/>
        <v>721144</v>
      </c>
      <c r="F14" s="49">
        <f t="shared" si="2"/>
        <v>20823</v>
      </c>
      <c r="G14" s="49">
        <f t="shared" si="2"/>
        <v>65580</v>
      </c>
      <c r="H14" s="49">
        <f t="shared" si="2"/>
        <v>130242</v>
      </c>
      <c r="I14" s="50">
        <f t="shared" si="2"/>
        <v>149491</v>
      </c>
      <c r="J14" s="49">
        <f t="shared" si="2"/>
        <v>195092</v>
      </c>
      <c r="K14" s="49">
        <f t="shared" si="2"/>
        <v>159916</v>
      </c>
    </row>
    <row r="15" spans="1:11" s="3" customFormat="1" ht="51.75" customHeight="1">
      <c r="A15" s="113"/>
      <c r="B15" s="112"/>
      <c r="C15" s="14" t="s">
        <v>6</v>
      </c>
      <c r="D15" s="15"/>
      <c r="E15" s="15">
        <f t="shared" si="0"/>
        <v>0</v>
      </c>
      <c r="F15" s="15">
        <f t="shared" si="2"/>
        <v>0</v>
      </c>
      <c r="G15" s="15">
        <f t="shared" si="2"/>
        <v>0</v>
      </c>
      <c r="H15" s="15">
        <f t="shared" si="2"/>
        <v>0</v>
      </c>
      <c r="I15" s="16">
        <f t="shared" si="2"/>
        <v>0</v>
      </c>
      <c r="J15" s="15">
        <f t="shared" si="2"/>
        <v>0</v>
      </c>
      <c r="K15" s="15">
        <f t="shared" si="2"/>
        <v>0</v>
      </c>
    </row>
    <row r="16" spans="1:11" s="3" customFormat="1" ht="54" customHeight="1">
      <c r="A16" s="113"/>
      <c r="B16" s="112"/>
      <c r="C16" s="14" t="s">
        <v>7</v>
      </c>
      <c r="D16" s="15">
        <f>D22+D97+D124</f>
        <v>673</v>
      </c>
      <c r="E16" s="49">
        <f t="shared" si="0"/>
        <v>252183</v>
      </c>
      <c r="F16" s="49">
        <f t="shared" si="2"/>
        <v>494</v>
      </c>
      <c r="G16" s="49">
        <f t="shared" si="2"/>
        <v>157337</v>
      </c>
      <c r="H16" s="49">
        <f t="shared" si="2"/>
        <v>14601</v>
      </c>
      <c r="I16" s="50">
        <f t="shared" si="2"/>
        <v>23111</v>
      </c>
      <c r="J16" s="49">
        <f t="shared" si="2"/>
        <v>30573</v>
      </c>
      <c r="K16" s="49">
        <f t="shared" si="2"/>
        <v>26067</v>
      </c>
    </row>
    <row r="17" spans="1:11" s="3" customFormat="1" ht="25.5" customHeight="1">
      <c r="A17" s="113" t="s">
        <v>19</v>
      </c>
      <c r="B17" s="128" t="s">
        <v>8</v>
      </c>
      <c r="C17" s="29" t="s">
        <v>2</v>
      </c>
      <c r="D17" s="16">
        <f>D20+D22</f>
        <v>16197</v>
      </c>
      <c r="E17" s="50">
        <f t="shared" si="0"/>
        <v>763131.6</v>
      </c>
      <c r="F17" s="50">
        <f aca="true" t="shared" si="3" ref="F17:K17">F18+F19+F20+F21+F22</f>
        <v>14430</v>
      </c>
      <c r="G17" s="50">
        <f t="shared" si="3"/>
        <v>60865</v>
      </c>
      <c r="H17" s="50">
        <f t="shared" si="3"/>
        <v>135833</v>
      </c>
      <c r="I17" s="50">
        <f>I18+I19+I20+I21+I22</f>
        <v>166960</v>
      </c>
      <c r="J17" s="50">
        <f t="shared" si="3"/>
        <v>213542.6</v>
      </c>
      <c r="K17" s="50">
        <f t="shared" si="3"/>
        <v>171501</v>
      </c>
    </row>
    <row r="18" spans="1:11" s="3" customFormat="1" ht="20.25" customHeight="1">
      <c r="A18" s="113"/>
      <c r="B18" s="128"/>
      <c r="C18" s="29" t="s">
        <v>3</v>
      </c>
      <c r="D18" s="16"/>
      <c r="E18" s="50">
        <f t="shared" si="0"/>
        <v>15205.6</v>
      </c>
      <c r="F18" s="16">
        <f aca="true" t="shared" si="4" ref="F18:I22">F27+F60+F66</f>
        <v>0</v>
      </c>
      <c r="G18" s="50">
        <f t="shared" si="4"/>
        <v>1600</v>
      </c>
      <c r="H18" s="50">
        <f t="shared" si="4"/>
        <v>1200</v>
      </c>
      <c r="I18" s="50">
        <f t="shared" si="4"/>
        <v>4974</v>
      </c>
      <c r="J18" s="50">
        <f>J27+J60+J66+J87</f>
        <v>7431.6</v>
      </c>
      <c r="K18" s="16">
        <f>K27+K60+K66</f>
        <v>0</v>
      </c>
    </row>
    <row r="19" spans="1:11" s="3" customFormat="1" ht="20.25">
      <c r="A19" s="113"/>
      <c r="B19" s="128"/>
      <c r="C19" s="29" t="s">
        <v>4</v>
      </c>
      <c r="D19" s="16"/>
      <c r="E19" s="50">
        <f t="shared" si="0"/>
        <v>3836</v>
      </c>
      <c r="F19" s="16">
        <f t="shared" si="4"/>
        <v>0</v>
      </c>
      <c r="G19" s="16">
        <f t="shared" si="4"/>
        <v>0</v>
      </c>
      <c r="H19" s="50">
        <f t="shared" si="4"/>
        <v>618</v>
      </c>
      <c r="I19" s="50">
        <f t="shared" si="4"/>
        <v>2710</v>
      </c>
      <c r="J19" s="50">
        <f>J28+J61+J67+J88</f>
        <v>508</v>
      </c>
      <c r="K19" s="16">
        <f>K28+K61+K67</f>
        <v>0</v>
      </c>
    </row>
    <row r="20" spans="1:11" s="3" customFormat="1" ht="40.5">
      <c r="A20" s="113"/>
      <c r="B20" s="128"/>
      <c r="C20" s="29" t="s">
        <v>5</v>
      </c>
      <c r="D20" s="16">
        <f>D29+D62+D68</f>
        <v>15524</v>
      </c>
      <c r="E20" s="50">
        <f t="shared" si="0"/>
        <v>644907</v>
      </c>
      <c r="F20" s="50">
        <f t="shared" si="4"/>
        <v>13936</v>
      </c>
      <c r="G20" s="50">
        <f t="shared" si="4"/>
        <v>54928</v>
      </c>
      <c r="H20" s="50">
        <f t="shared" si="4"/>
        <v>119414</v>
      </c>
      <c r="I20" s="50">
        <f t="shared" si="4"/>
        <v>136165</v>
      </c>
      <c r="J20" s="50">
        <f>J29+J62+J68+J89</f>
        <v>175030</v>
      </c>
      <c r="K20" s="50">
        <f>K29+K62+K68</f>
        <v>145434</v>
      </c>
    </row>
    <row r="21" spans="1:11" s="3" customFormat="1" ht="54" customHeight="1">
      <c r="A21" s="113"/>
      <c r="B21" s="128"/>
      <c r="C21" s="29" t="s">
        <v>6</v>
      </c>
      <c r="D21" s="16"/>
      <c r="E21" s="16">
        <f t="shared" si="0"/>
        <v>0</v>
      </c>
      <c r="F21" s="16">
        <f t="shared" si="4"/>
        <v>0</v>
      </c>
      <c r="G21" s="16">
        <f t="shared" si="4"/>
        <v>0</v>
      </c>
      <c r="H21" s="16">
        <f t="shared" si="4"/>
        <v>0</v>
      </c>
      <c r="I21" s="16">
        <f t="shared" si="4"/>
        <v>0</v>
      </c>
      <c r="J21" s="16">
        <f>J30+J63+J69</f>
        <v>0</v>
      </c>
      <c r="K21" s="16">
        <f>K30+K63+K69</f>
        <v>0</v>
      </c>
    </row>
    <row r="22" spans="1:11" s="3" customFormat="1" ht="22.5" customHeight="1">
      <c r="A22" s="113"/>
      <c r="B22" s="128"/>
      <c r="C22" s="29" t="s">
        <v>7</v>
      </c>
      <c r="D22" s="50">
        <f>D70</f>
        <v>673</v>
      </c>
      <c r="E22" s="50">
        <f t="shared" si="0"/>
        <v>99183</v>
      </c>
      <c r="F22" s="50">
        <f t="shared" si="4"/>
        <v>494</v>
      </c>
      <c r="G22" s="50">
        <f t="shared" si="4"/>
        <v>4337</v>
      </c>
      <c r="H22" s="50">
        <f t="shared" si="4"/>
        <v>14601</v>
      </c>
      <c r="I22" s="50">
        <f>I70</f>
        <v>23111</v>
      </c>
      <c r="J22" s="50">
        <f>J31+J64+J70</f>
        <v>30573</v>
      </c>
      <c r="K22" s="50">
        <f>K31+K64+K70</f>
        <v>26067</v>
      </c>
    </row>
    <row r="23" spans="1:11" s="66" customFormat="1" ht="21.75" customHeight="1">
      <c r="A23" s="125" t="s">
        <v>17</v>
      </c>
      <c r="B23" s="106" t="s">
        <v>68</v>
      </c>
      <c r="C23" s="106" t="s">
        <v>1</v>
      </c>
      <c r="D23" s="126" t="s">
        <v>23</v>
      </c>
      <c r="E23" s="126"/>
      <c r="F23" s="126"/>
      <c r="G23" s="126"/>
      <c r="H23" s="126"/>
      <c r="I23" s="126"/>
      <c r="J23" s="126"/>
      <c r="K23" s="126"/>
    </row>
    <row r="24" spans="1:11" s="66" customFormat="1" ht="28.5" customHeight="1">
      <c r="A24" s="125"/>
      <c r="B24" s="107"/>
      <c r="C24" s="107"/>
      <c r="D24" s="109">
        <v>2014</v>
      </c>
      <c r="E24" s="110" t="s">
        <v>91</v>
      </c>
      <c r="F24" s="109">
        <v>2015</v>
      </c>
      <c r="G24" s="109">
        <v>2016</v>
      </c>
      <c r="H24" s="127">
        <v>2017</v>
      </c>
      <c r="I24" s="127">
        <v>2018</v>
      </c>
      <c r="J24" s="109">
        <v>2019</v>
      </c>
      <c r="K24" s="109">
        <v>2020</v>
      </c>
    </row>
    <row r="25" spans="1:11" s="66" customFormat="1" ht="120" customHeight="1">
      <c r="A25" s="125"/>
      <c r="B25" s="108"/>
      <c r="C25" s="108"/>
      <c r="D25" s="109"/>
      <c r="E25" s="110"/>
      <c r="F25" s="109"/>
      <c r="G25" s="109"/>
      <c r="H25" s="127"/>
      <c r="I25" s="127"/>
      <c r="J25" s="109"/>
      <c r="K25" s="109"/>
    </row>
    <row r="26" spans="1:11" s="3" customFormat="1" ht="30.75" customHeight="1">
      <c r="A26" s="113" t="s">
        <v>66</v>
      </c>
      <c r="B26" s="112" t="s">
        <v>9</v>
      </c>
      <c r="C26" s="14" t="s">
        <v>2</v>
      </c>
      <c r="D26" s="49">
        <f>D29</f>
        <v>3790</v>
      </c>
      <c r="E26" s="49">
        <f aca="true" t="shared" si="5" ref="E26:E31">F26+G26+H26+I26+J26+K26</f>
        <v>48383</v>
      </c>
      <c r="F26" s="49">
        <f aca="true" t="shared" si="6" ref="F26:K26">F27+F28+F29+F30+F31</f>
        <v>3588</v>
      </c>
      <c r="G26" s="49">
        <f t="shared" si="6"/>
        <v>4662</v>
      </c>
      <c r="H26" s="49">
        <f t="shared" si="6"/>
        <v>8846</v>
      </c>
      <c r="I26" s="50">
        <f t="shared" si="6"/>
        <v>9470</v>
      </c>
      <c r="J26" s="49">
        <f t="shared" si="6"/>
        <v>11646</v>
      </c>
      <c r="K26" s="49">
        <f t="shared" si="6"/>
        <v>10171</v>
      </c>
    </row>
    <row r="27" spans="1:11" s="3" customFormat="1" ht="22.5" customHeight="1">
      <c r="A27" s="113"/>
      <c r="B27" s="112"/>
      <c r="C27" s="14" t="s">
        <v>3</v>
      </c>
      <c r="D27" s="15"/>
      <c r="E27" s="15">
        <f t="shared" si="5"/>
        <v>0</v>
      </c>
      <c r="F27" s="15"/>
      <c r="G27" s="15"/>
      <c r="H27" s="16"/>
      <c r="I27" s="16"/>
      <c r="J27" s="15"/>
      <c r="K27" s="15"/>
    </row>
    <row r="28" spans="1:11" s="3" customFormat="1" ht="20.25">
      <c r="A28" s="113"/>
      <c r="B28" s="112"/>
      <c r="C28" s="14" t="s">
        <v>4</v>
      </c>
      <c r="D28" s="15"/>
      <c r="E28" s="15">
        <f t="shared" si="5"/>
        <v>0</v>
      </c>
      <c r="F28" s="15"/>
      <c r="G28" s="15"/>
      <c r="H28" s="16"/>
      <c r="I28" s="16"/>
      <c r="J28" s="15"/>
      <c r="K28" s="15"/>
    </row>
    <row r="29" spans="1:11" s="3" customFormat="1" ht="40.5">
      <c r="A29" s="113"/>
      <c r="B29" s="112"/>
      <c r="C29" s="14" t="s">
        <v>5</v>
      </c>
      <c r="D29" s="49">
        <v>3790</v>
      </c>
      <c r="E29" s="49">
        <f t="shared" si="5"/>
        <v>48353</v>
      </c>
      <c r="F29" s="49">
        <v>3588</v>
      </c>
      <c r="G29" s="50">
        <v>4662</v>
      </c>
      <c r="H29" s="50">
        <v>8846</v>
      </c>
      <c r="I29" s="50">
        <v>9470</v>
      </c>
      <c r="J29" s="49">
        <v>11646</v>
      </c>
      <c r="K29" s="49">
        <v>10141</v>
      </c>
    </row>
    <row r="30" spans="1:11" s="3" customFormat="1" ht="59.25" customHeight="1">
      <c r="A30" s="113"/>
      <c r="B30" s="112"/>
      <c r="C30" s="14" t="s">
        <v>6</v>
      </c>
      <c r="D30" s="15"/>
      <c r="E30" s="15">
        <f t="shared" si="5"/>
        <v>0</v>
      </c>
      <c r="F30" s="15"/>
      <c r="G30" s="15"/>
      <c r="H30" s="16"/>
      <c r="I30" s="16"/>
      <c r="J30" s="15"/>
      <c r="K30" s="15"/>
    </row>
    <row r="31" spans="1:11" s="3" customFormat="1" ht="26.25" customHeight="1">
      <c r="A31" s="113"/>
      <c r="B31" s="112"/>
      <c r="C31" s="14" t="s">
        <v>7</v>
      </c>
      <c r="D31" s="15"/>
      <c r="E31" s="49">
        <f t="shared" si="5"/>
        <v>30</v>
      </c>
      <c r="F31" s="49"/>
      <c r="G31" s="49"/>
      <c r="H31" s="50"/>
      <c r="I31" s="50"/>
      <c r="J31" s="49"/>
      <c r="K31" s="49">
        <v>30</v>
      </c>
    </row>
    <row r="32" spans="1:11" s="3" customFormat="1" ht="27" customHeight="1" hidden="1">
      <c r="A32" s="111" t="s">
        <v>74</v>
      </c>
      <c r="B32" s="112" t="s">
        <v>84</v>
      </c>
      <c r="C32" s="14" t="s">
        <v>2</v>
      </c>
      <c r="D32" s="15">
        <f>D33+D34+D35+D36+D37</f>
        <v>0</v>
      </c>
      <c r="E32" s="15">
        <f aca="true" t="shared" si="7" ref="E32:E55">F32+G32+H32+I32+J32+K32</f>
        <v>0</v>
      </c>
      <c r="F32" s="15">
        <f aca="true" t="shared" si="8" ref="F32:K32">F33+F34+F35+F36+F37</f>
        <v>0</v>
      </c>
      <c r="G32" s="15">
        <f t="shared" si="8"/>
        <v>0</v>
      </c>
      <c r="H32" s="15">
        <f t="shared" si="8"/>
        <v>0</v>
      </c>
      <c r="I32" s="16">
        <f t="shared" si="8"/>
        <v>0</v>
      </c>
      <c r="J32" s="15">
        <f t="shared" si="8"/>
        <v>0</v>
      </c>
      <c r="K32" s="15">
        <f t="shared" si="8"/>
        <v>0</v>
      </c>
    </row>
    <row r="33" spans="1:11" s="3" customFormat="1" ht="34.5" customHeight="1" hidden="1">
      <c r="A33" s="111"/>
      <c r="B33" s="112"/>
      <c r="C33" s="14" t="s">
        <v>3</v>
      </c>
      <c r="D33" s="15"/>
      <c r="E33" s="15">
        <f t="shared" si="7"/>
        <v>0</v>
      </c>
      <c r="F33" s="15"/>
      <c r="G33" s="15"/>
      <c r="H33" s="15"/>
      <c r="I33" s="15"/>
      <c r="J33" s="15"/>
      <c r="K33" s="15"/>
    </row>
    <row r="34" spans="1:11" s="3" customFormat="1" ht="28.5" customHeight="1" hidden="1">
      <c r="A34" s="111"/>
      <c r="B34" s="112"/>
      <c r="C34" s="14" t="s">
        <v>4</v>
      </c>
      <c r="D34" s="15"/>
      <c r="E34" s="15">
        <f t="shared" si="7"/>
        <v>0</v>
      </c>
      <c r="F34" s="15"/>
      <c r="G34" s="15"/>
      <c r="H34" s="15"/>
      <c r="I34" s="15"/>
      <c r="J34" s="15"/>
      <c r="K34" s="15"/>
    </row>
    <row r="35" spans="1:11" s="3" customFormat="1" ht="40.5" hidden="1">
      <c r="A35" s="111"/>
      <c r="B35" s="112"/>
      <c r="C35" s="14" t="s">
        <v>5</v>
      </c>
      <c r="D35" s="15"/>
      <c r="E35" s="15">
        <f t="shared" si="7"/>
        <v>0</v>
      </c>
      <c r="F35" s="15"/>
      <c r="G35" s="15"/>
      <c r="H35" s="15"/>
      <c r="I35" s="15"/>
      <c r="J35" s="15"/>
      <c r="K35" s="15"/>
    </row>
    <row r="36" spans="1:11" s="3" customFormat="1" ht="53.25" customHeight="1" hidden="1">
      <c r="A36" s="111"/>
      <c r="B36" s="112"/>
      <c r="C36" s="14" t="s">
        <v>6</v>
      </c>
      <c r="D36" s="15"/>
      <c r="E36" s="15">
        <f t="shared" si="7"/>
        <v>0</v>
      </c>
      <c r="F36" s="15"/>
      <c r="G36" s="15"/>
      <c r="H36" s="15"/>
      <c r="I36" s="15"/>
      <c r="J36" s="15"/>
      <c r="K36" s="15"/>
    </row>
    <row r="37" spans="1:11" s="3" customFormat="1" ht="32.25" customHeight="1" hidden="1">
      <c r="A37" s="111"/>
      <c r="B37" s="112"/>
      <c r="C37" s="14" t="s">
        <v>7</v>
      </c>
      <c r="D37" s="17"/>
      <c r="E37" s="15">
        <f t="shared" si="7"/>
        <v>0</v>
      </c>
      <c r="F37" s="17"/>
      <c r="G37" s="17"/>
      <c r="H37" s="17"/>
      <c r="I37" s="17"/>
      <c r="J37" s="17"/>
      <c r="K37" s="17"/>
    </row>
    <row r="38" spans="1:11" s="3" customFormat="1" ht="27" customHeight="1">
      <c r="A38" s="111" t="s">
        <v>96</v>
      </c>
      <c r="B38" s="112" t="s">
        <v>85</v>
      </c>
      <c r="C38" s="14" t="s">
        <v>2</v>
      </c>
      <c r="D38" s="15">
        <f>D39+D40+D41+D42+D43</f>
        <v>0</v>
      </c>
      <c r="E38" s="49">
        <f aca="true" t="shared" si="9" ref="E38:E43">F38+G38+H38+I38+J38+K38</f>
        <v>30</v>
      </c>
      <c r="F38" s="15">
        <f aca="true" t="shared" si="10" ref="F38:K38">F39+F40+F41+F42+F43</f>
        <v>0</v>
      </c>
      <c r="G38" s="15">
        <f t="shared" si="10"/>
        <v>0</v>
      </c>
      <c r="H38" s="15">
        <f t="shared" si="10"/>
        <v>0</v>
      </c>
      <c r="I38" s="16">
        <f t="shared" si="10"/>
        <v>0</v>
      </c>
      <c r="J38" s="15">
        <f t="shared" si="10"/>
        <v>0</v>
      </c>
      <c r="K38" s="49">
        <f t="shared" si="10"/>
        <v>30</v>
      </c>
    </row>
    <row r="39" spans="1:11" s="3" customFormat="1" ht="34.5" customHeight="1">
      <c r="A39" s="111"/>
      <c r="B39" s="112"/>
      <c r="C39" s="14" t="s">
        <v>3</v>
      </c>
      <c r="D39" s="15"/>
      <c r="E39" s="15">
        <f t="shared" si="9"/>
        <v>0</v>
      </c>
      <c r="F39" s="15"/>
      <c r="G39" s="15"/>
      <c r="H39" s="15"/>
      <c r="I39" s="15"/>
      <c r="J39" s="15"/>
      <c r="K39" s="15"/>
    </row>
    <row r="40" spans="1:11" s="3" customFormat="1" ht="28.5" customHeight="1">
      <c r="A40" s="111"/>
      <c r="B40" s="112"/>
      <c r="C40" s="14" t="s">
        <v>4</v>
      </c>
      <c r="D40" s="15"/>
      <c r="E40" s="15">
        <f t="shared" si="9"/>
        <v>0</v>
      </c>
      <c r="F40" s="15"/>
      <c r="G40" s="15"/>
      <c r="H40" s="15"/>
      <c r="I40" s="15"/>
      <c r="J40" s="15"/>
      <c r="K40" s="15"/>
    </row>
    <row r="41" spans="1:11" s="3" customFormat="1" ht="40.5">
      <c r="A41" s="111"/>
      <c r="B41" s="112"/>
      <c r="C41" s="14" t="s">
        <v>5</v>
      </c>
      <c r="D41" s="15"/>
      <c r="E41" s="15">
        <f t="shared" si="9"/>
        <v>0</v>
      </c>
      <c r="F41" s="15"/>
      <c r="G41" s="15"/>
      <c r="H41" s="15"/>
      <c r="I41" s="15"/>
      <c r="J41" s="15"/>
      <c r="K41" s="15"/>
    </row>
    <row r="42" spans="1:11" s="3" customFormat="1" ht="42" customHeight="1">
      <c r="A42" s="111"/>
      <c r="B42" s="112"/>
      <c r="C42" s="14" t="s">
        <v>6</v>
      </c>
      <c r="D42" s="15"/>
      <c r="E42" s="15">
        <f t="shared" si="9"/>
        <v>0</v>
      </c>
      <c r="F42" s="15"/>
      <c r="G42" s="15"/>
      <c r="H42" s="15"/>
      <c r="I42" s="15"/>
      <c r="J42" s="15"/>
      <c r="K42" s="15"/>
    </row>
    <row r="43" spans="1:11" s="3" customFormat="1" ht="26.25" customHeight="1">
      <c r="A43" s="111"/>
      <c r="B43" s="112"/>
      <c r="C43" s="14" t="s">
        <v>7</v>
      </c>
      <c r="D43" s="17"/>
      <c r="E43" s="49">
        <f t="shared" si="9"/>
        <v>30</v>
      </c>
      <c r="F43" s="17"/>
      <c r="G43" s="17"/>
      <c r="H43" s="17"/>
      <c r="I43" s="17"/>
      <c r="J43" s="17"/>
      <c r="K43" s="61">
        <v>30</v>
      </c>
    </row>
    <row r="44" spans="1:11" s="3" customFormat="1" ht="43.5" customHeight="1">
      <c r="A44" s="111" t="s">
        <v>94</v>
      </c>
      <c r="B44" s="112" t="s">
        <v>83</v>
      </c>
      <c r="C44" s="14" t="s">
        <v>2</v>
      </c>
      <c r="D44" s="15">
        <f>D45+D46+D47+D48+D49</f>
        <v>0</v>
      </c>
      <c r="E44" s="49">
        <f t="shared" si="7"/>
        <v>10</v>
      </c>
      <c r="F44" s="15">
        <f aca="true" t="shared" si="11" ref="F44:K44">F45+F46+F47+F48+F49</f>
        <v>0</v>
      </c>
      <c r="G44" s="15">
        <f t="shared" si="11"/>
        <v>0</v>
      </c>
      <c r="H44" s="15">
        <f t="shared" si="11"/>
        <v>0</v>
      </c>
      <c r="I44" s="16">
        <f t="shared" si="11"/>
        <v>0</v>
      </c>
      <c r="J44" s="49">
        <f t="shared" si="11"/>
        <v>5</v>
      </c>
      <c r="K44" s="49">
        <f t="shared" si="11"/>
        <v>5</v>
      </c>
    </row>
    <row r="45" spans="1:11" s="3" customFormat="1" ht="34.5" customHeight="1">
      <c r="A45" s="111"/>
      <c r="B45" s="112"/>
      <c r="C45" s="14" t="s">
        <v>3</v>
      </c>
      <c r="D45" s="15"/>
      <c r="E45" s="15">
        <f t="shared" si="7"/>
        <v>0</v>
      </c>
      <c r="F45" s="15"/>
      <c r="G45" s="15"/>
      <c r="H45" s="15"/>
      <c r="I45" s="15"/>
      <c r="J45" s="15"/>
      <c r="K45" s="15"/>
    </row>
    <row r="46" spans="1:11" s="3" customFormat="1" ht="28.5" customHeight="1">
      <c r="A46" s="111"/>
      <c r="B46" s="112"/>
      <c r="C46" s="14" t="s">
        <v>4</v>
      </c>
      <c r="D46" s="15"/>
      <c r="E46" s="15">
        <f t="shared" si="7"/>
        <v>0</v>
      </c>
      <c r="F46" s="15"/>
      <c r="G46" s="15"/>
      <c r="H46" s="15"/>
      <c r="I46" s="15"/>
      <c r="J46" s="15"/>
      <c r="K46" s="15"/>
    </row>
    <row r="47" spans="1:11" s="3" customFormat="1" ht="40.5">
      <c r="A47" s="111"/>
      <c r="B47" s="112"/>
      <c r="C47" s="14" t="s">
        <v>5</v>
      </c>
      <c r="D47" s="15"/>
      <c r="E47" s="49">
        <f t="shared" si="7"/>
        <v>10</v>
      </c>
      <c r="F47" s="49"/>
      <c r="G47" s="49"/>
      <c r="H47" s="49"/>
      <c r="I47" s="49"/>
      <c r="J47" s="49">
        <v>5</v>
      </c>
      <c r="K47" s="49">
        <v>5</v>
      </c>
    </row>
    <row r="48" spans="1:11" s="3" customFormat="1" ht="53.25" customHeight="1">
      <c r="A48" s="111"/>
      <c r="B48" s="112"/>
      <c r="C48" s="14" t="s">
        <v>6</v>
      </c>
      <c r="D48" s="15"/>
      <c r="E48" s="15">
        <f t="shared" si="7"/>
        <v>0</v>
      </c>
      <c r="F48" s="15"/>
      <c r="G48" s="15"/>
      <c r="H48" s="15"/>
      <c r="I48" s="15"/>
      <c r="J48" s="15"/>
      <c r="K48" s="15"/>
    </row>
    <row r="49" spans="1:11" s="3" customFormat="1" ht="32.25" customHeight="1">
      <c r="A49" s="111"/>
      <c r="B49" s="112"/>
      <c r="C49" s="14" t="s">
        <v>7</v>
      </c>
      <c r="D49" s="17"/>
      <c r="E49" s="15">
        <f t="shared" si="7"/>
        <v>0</v>
      </c>
      <c r="F49" s="17"/>
      <c r="G49" s="17"/>
      <c r="H49" s="17"/>
      <c r="I49" s="17"/>
      <c r="J49" s="17"/>
      <c r="K49" s="17"/>
    </row>
    <row r="50" spans="1:11" s="3" customFormat="1" ht="27" customHeight="1" hidden="1">
      <c r="A50" s="111" t="s">
        <v>74</v>
      </c>
      <c r="B50" s="112" t="s">
        <v>85</v>
      </c>
      <c r="C50" s="14" t="s">
        <v>2</v>
      </c>
      <c r="D50" s="15">
        <f>D51+D52+D53+D54+D55</f>
        <v>0</v>
      </c>
      <c r="E50" s="15">
        <f t="shared" si="7"/>
        <v>30</v>
      </c>
      <c r="F50" s="15">
        <f aca="true" t="shared" si="12" ref="F50:K50">F51+F52+F53+F54+F55</f>
        <v>0</v>
      </c>
      <c r="G50" s="15">
        <f t="shared" si="12"/>
        <v>0</v>
      </c>
      <c r="H50" s="15">
        <f t="shared" si="12"/>
        <v>0</v>
      </c>
      <c r="I50" s="16">
        <f t="shared" si="12"/>
        <v>0</v>
      </c>
      <c r="J50" s="15">
        <f t="shared" si="12"/>
        <v>0</v>
      </c>
      <c r="K50" s="15">
        <f t="shared" si="12"/>
        <v>30</v>
      </c>
    </row>
    <row r="51" spans="1:11" s="3" customFormat="1" ht="34.5" customHeight="1" hidden="1">
      <c r="A51" s="111"/>
      <c r="B51" s="112"/>
      <c r="C51" s="14" t="s">
        <v>3</v>
      </c>
      <c r="D51" s="15"/>
      <c r="E51" s="15">
        <f t="shared" si="7"/>
        <v>0</v>
      </c>
      <c r="F51" s="15"/>
      <c r="G51" s="15"/>
      <c r="H51" s="15"/>
      <c r="I51" s="15"/>
      <c r="J51" s="15"/>
      <c r="K51" s="15"/>
    </row>
    <row r="52" spans="1:11" s="3" customFormat="1" ht="28.5" customHeight="1" hidden="1">
      <c r="A52" s="111"/>
      <c r="B52" s="112"/>
      <c r="C52" s="14" t="s">
        <v>4</v>
      </c>
      <c r="D52" s="15"/>
      <c r="E52" s="15">
        <f t="shared" si="7"/>
        <v>0</v>
      </c>
      <c r="F52" s="15"/>
      <c r="G52" s="15"/>
      <c r="H52" s="15"/>
      <c r="I52" s="15"/>
      <c r="J52" s="15"/>
      <c r="K52" s="15"/>
    </row>
    <row r="53" spans="1:11" s="3" customFormat="1" ht="40.5" hidden="1">
      <c r="A53" s="111"/>
      <c r="B53" s="112"/>
      <c r="C53" s="14" t="s">
        <v>5</v>
      </c>
      <c r="D53" s="15"/>
      <c r="E53" s="15">
        <f t="shared" si="7"/>
        <v>0</v>
      </c>
      <c r="F53" s="15"/>
      <c r="G53" s="15"/>
      <c r="H53" s="15"/>
      <c r="I53" s="15"/>
      <c r="J53" s="15"/>
      <c r="K53" s="15"/>
    </row>
    <row r="54" spans="1:11" s="3" customFormat="1" ht="42" customHeight="1" hidden="1">
      <c r="A54" s="111"/>
      <c r="B54" s="112"/>
      <c r="C54" s="14" t="s">
        <v>6</v>
      </c>
      <c r="D54" s="15"/>
      <c r="E54" s="15">
        <f t="shared" si="7"/>
        <v>0</v>
      </c>
      <c r="F54" s="15"/>
      <c r="G54" s="15"/>
      <c r="H54" s="15"/>
      <c r="I54" s="15"/>
      <c r="J54" s="15"/>
      <c r="K54" s="15"/>
    </row>
    <row r="55" spans="1:11" s="3" customFormat="1" ht="26.25" customHeight="1" hidden="1">
      <c r="A55" s="111"/>
      <c r="B55" s="112"/>
      <c r="C55" s="14" t="s">
        <v>7</v>
      </c>
      <c r="D55" s="17">
        <v>0</v>
      </c>
      <c r="E55" s="15">
        <f t="shared" si="7"/>
        <v>30</v>
      </c>
      <c r="F55" s="17"/>
      <c r="G55" s="17"/>
      <c r="H55" s="17"/>
      <c r="I55" s="17"/>
      <c r="J55" s="17"/>
      <c r="K55" s="17">
        <v>30</v>
      </c>
    </row>
    <row r="56" spans="1:11" s="66" customFormat="1" ht="29.25" customHeight="1">
      <c r="A56" s="125" t="s">
        <v>17</v>
      </c>
      <c r="B56" s="106" t="s">
        <v>68</v>
      </c>
      <c r="C56" s="106" t="s">
        <v>1</v>
      </c>
      <c r="D56" s="126" t="s">
        <v>23</v>
      </c>
      <c r="E56" s="126"/>
      <c r="F56" s="126"/>
      <c r="G56" s="126"/>
      <c r="H56" s="126"/>
      <c r="I56" s="126"/>
      <c r="J56" s="126"/>
      <c r="K56" s="126"/>
    </row>
    <row r="57" spans="1:11" s="66" customFormat="1" ht="15" customHeight="1">
      <c r="A57" s="125"/>
      <c r="B57" s="107"/>
      <c r="C57" s="107"/>
      <c r="D57" s="109">
        <v>2014</v>
      </c>
      <c r="E57" s="110" t="s">
        <v>91</v>
      </c>
      <c r="F57" s="109">
        <v>2015</v>
      </c>
      <c r="G57" s="109">
        <v>2016</v>
      </c>
      <c r="H57" s="127">
        <v>2017</v>
      </c>
      <c r="I57" s="127">
        <v>2018</v>
      </c>
      <c r="J57" s="109">
        <v>2019</v>
      </c>
      <c r="K57" s="109">
        <v>2020</v>
      </c>
    </row>
    <row r="58" spans="1:11" s="66" customFormat="1" ht="105" customHeight="1">
      <c r="A58" s="125"/>
      <c r="B58" s="108"/>
      <c r="C58" s="108"/>
      <c r="D58" s="109"/>
      <c r="E58" s="110"/>
      <c r="F58" s="109"/>
      <c r="G58" s="109"/>
      <c r="H58" s="127"/>
      <c r="I58" s="127"/>
      <c r="J58" s="109"/>
      <c r="K58" s="109"/>
    </row>
    <row r="59" spans="1:11" s="3" customFormat="1" ht="31.5" customHeight="1">
      <c r="A59" s="111" t="s">
        <v>20</v>
      </c>
      <c r="B59" s="112" t="s">
        <v>10</v>
      </c>
      <c r="C59" s="14" t="s">
        <v>2</v>
      </c>
      <c r="D59" s="15">
        <f>D62</f>
        <v>0</v>
      </c>
      <c r="E59" s="49">
        <f aca="true" t="shared" si="13" ref="E59:E70">F59+G59+H59+I59+J59+K59</f>
        <v>3231</v>
      </c>
      <c r="F59" s="49">
        <f aca="true" t="shared" si="14" ref="F59:K59">F60+F61+F62+F63+F64</f>
        <v>478</v>
      </c>
      <c r="G59" s="49">
        <f t="shared" si="14"/>
        <v>495</v>
      </c>
      <c r="H59" s="50">
        <f t="shared" si="14"/>
        <v>446</v>
      </c>
      <c r="I59" s="50">
        <f t="shared" si="14"/>
        <v>448</v>
      </c>
      <c r="J59" s="49">
        <f t="shared" si="14"/>
        <v>682</v>
      </c>
      <c r="K59" s="49">
        <f t="shared" si="14"/>
        <v>682</v>
      </c>
    </row>
    <row r="60" spans="1:11" s="3" customFormat="1" ht="22.5" customHeight="1">
      <c r="A60" s="111"/>
      <c r="B60" s="112"/>
      <c r="C60" s="14" t="s">
        <v>3</v>
      </c>
      <c r="D60" s="15"/>
      <c r="E60" s="15">
        <f t="shared" si="13"/>
        <v>0</v>
      </c>
      <c r="F60" s="15"/>
      <c r="G60" s="15"/>
      <c r="H60" s="16"/>
      <c r="I60" s="16"/>
      <c r="J60" s="15"/>
      <c r="K60" s="15"/>
    </row>
    <row r="61" spans="1:11" s="3" customFormat="1" ht="26.25" customHeight="1">
      <c r="A61" s="111"/>
      <c r="B61" s="112"/>
      <c r="C61" s="14" t="s">
        <v>4</v>
      </c>
      <c r="D61" s="15"/>
      <c r="E61" s="15">
        <f t="shared" si="13"/>
        <v>0</v>
      </c>
      <c r="F61" s="15"/>
      <c r="G61" s="15"/>
      <c r="H61" s="16"/>
      <c r="I61" s="16"/>
      <c r="J61" s="15"/>
      <c r="K61" s="15"/>
    </row>
    <row r="62" spans="1:11" s="3" customFormat="1" ht="50.25" customHeight="1">
      <c r="A62" s="111"/>
      <c r="B62" s="112"/>
      <c r="C62" s="14" t="s">
        <v>5</v>
      </c>
      <c r="D62" s="15"/>
      <c r="E62" s="49">
        <f t="shared" si="13"/>
        <v>3231</v>
      </c>
      <c r="F62" s="49">
        <v>478</v>
      </c>
      <c r="G62" s="49">
        <v>495</v>
      </c>
      <c r="H62" s="50">
        <v>446</v>
      </c>
      <c r="I62" s="50">
        <v>448</v>
      </c>
      <c r="J62" s="49">
        <v>682</v>
      </c>
      <c r="K62" s="49">
        <v>682</v>
      </c>
    </row>
    <row r="63" spans="1:11" s="3" customFormat="1" ht="53.25" customHeight="1">
      <c r="A63" s="111"/>
      <c r="B63" s="112"/>
      <c r="C63" s="14" t="s">
        <v>6</v>
      </c>
      <c r="D63" s="15"/>
      <c r="E63" s="15">
        <f t="shared" si="13"/>
        <v>0</v>
      </c>
      <c r="F63" s="15"/>
      <c r="G63" s="15"/>
      <c r="H63" s="16"/>
      <c r="I63" s="16"/>
      <c r="J63" s="15"/>
      <c r="K63" s="15"/>
    </row>
    <row r="64" spans="1:11" s="3" customFormat="1" ht="20.25">
      <c r="A64" s="111"/>
      <c r="B64" s="112"/>
      <c r="C64" s="14" t="s">
        <v>7</v>
      </c>
      <c r="D64" s="15"/>
      <c r="E64" s="15">
        <f t="shared" si="13"/>
        <v>0</v>
      </c>
      <c r="F64" s="15"/>
      <c r="G64" s="15"/>
      <c r="H64" s="16"/>
      <c r="I64" s="16"/>
      <c r="J64" s="15"/>
      <c r="K64" s="15"/>
    </row>
    <row r="65" spans="1:11" s="3" customFormat="1" ht="30.75" customHeight="1">
      <c r="A65" s="111" t="s">
        <v>53</v>
      </c>
      <c r="B65" s="112" t="s">
        <v>52</v>
      </c>
      <c r="C65" s="14" t="s">
        <v>2</v>
      </c>
      <c r="D65" s="49">
        <f>D66+D67+D68+D69+D70</f>
        <v>12407</v>
      </c>
      <c r="E65" s="49">
        <f t="shared" si="13"/>
        <v>702696</v>
      </c>
      <c r="F65" s="49">
        <f aca="true" t="shared" si="15" ref="F65:K65">F66+F67+F68+F69+F70</f>
        <v>10364</v>
      </c>
      <c r="G65" s="49">
        <f t="shared" si="15"/>
        <v>55708</v>
      </c>
      <c r="H65" s="49">
        <f t="shared" si="15"/>
        <v>126541</v>
      </c>
      <c r="I65" s="50">
        <f>I66+I67+I68+I69+I70</f>
        <v>157042</v>
      </c>
      <c r="J65" s="49">
        <f t="shared" si="15"/>
        <v>192393</v>
      </c>
      <c r="K65" s="49">
        <f t="shared" si="15"/>
        <v>160648</v>
      </c>
    </row>
    <row r="66" spans="1:11" s="3" customFormat="1" ht="28.5" customHeight="1">
      <c r="A66" s="111"/>
      <c r="B66" s="112"/>
      <c r="C66" s="14" t="s">
        <v>3</v>
      </c>
      <c r="D66" s="49"/>
      <c r="E66" s="49">
        <f t="shared" si="13"/>
        <v>7774</v>
      </c>
      <c r="F66" s="49"/>
      <c r="G66" s="49">
        <v>1600</v>
      </c>
      <c r="H66" s="50">
        <v>1200</v>
      </c>
      <c r="I66" s="50">
        <v>4974</v>
      </c>
      <c r="J66" s="49"/>
      <c r="K66" s="49"/>
    </row>
    <row r="67" spans="1:11" s="3" customFormat="1" ht="31.5" customHeight="1">
      <c r="A67" s="111"/>
      <c r="B67" s="112"/>
      <c r="C67" s="14" t="s">
        <v>4</v>
      </c>
      <c r="D67" s="49"/>
      <c r="E67" s="49">
        <f t="shared" si="13"/>
        <v>3328</v>
      </c>
      <c r="F67" s="49"/>
      <c r="G67" s="49"/>
      <c r="H67" s="50">
        <v>618</v>
      </c>
      <c r="I67" s="50">
        <v>2710</v>
      </c>
      <c r="J67" s="49"/>
      <c r="K67" s="49"/>
    </row>
    <row r="68" spans="1:11" s="3" customFormat="1" ht="40.5">
      <c r="A68" s="111"/>
      <c r="B68" s="112"/>
      <c r="C68" s="14" t="s">
        <v>5</v>
      </c>
      <c r="D68" s="49">
        <v>11734</v>
      </c>
      <c r="E68" s="49">
        <f t="shared" si="13"/>
        <v>592441</v>
      </c>
      <c r="F68" s="49">
        <v>9870</v>
      </c>
      <c r="G68" s="50">
        <v>49771</v>
      </c>
      <c r="H68" s="50">
        <v>110122</v>
      </c>
      <c r="I68" s="50">
        <v>126247</v>
      </c>
      <c r="J68" s="49">
        <f>159120+2700</f>
        <v>161820</v>
      </c>
      <c r="K68" s="49">
        <v>134611</v>
      </c>
    </row>
    <row r="69" spans="1:11" s="3" customFormat="1" ht="53.25" customHeight="1">
      <c r="A69" s="111"/>
      <c r="B69" s="112"/>
      <c r="C69" s="14" t="s">
        <v>6</v>
      </c>
      <c r="D69" s="15"/>
      <c r="E69" s="15">
        <f t="shared" si="13"/>
        <v>0</v>
      </c>
      <c r="F69" s="15"/>
      <c r="G69" s="15"/>
      <c r="H69" s="16"/>
      <c r="I69" s="16"/>
      <c r="J69" s="15"/>
      <c r="K69" s="15"/>
    </row>
    <row r="70" spans="1:11" s="3" customFormat="1" ht="42" customHeight="1">
      <c r="A70" s="111"/>
      <c r="B70" s="112"/>
      <c r="C70" s="14" t="s">
        <v>7</v>
      </c>
      <c r="D70" s="49">
        <v>673</v>
      </c>
      <c r="E70" s="49">
        <f t="shared" si="13"/>
        <v>99153</v>
      </c>
      <c r="F70" s="49">
        <v>494</v>
      </c>
      <c r="G70" s="61">
        <v>4337</v>
      </c>
      <c r="H70" s="61">
        <v>14601</v>
      </c>
      <c r="I70" s="61">
        <f>17791+5320</f>
        <v>23111</v>
      </c>
      <c r="J70" s="61">
        <v>30573</v>
      </c>
      <c r="K70" s="61">
        <f>26067-30</f>
        <v>26037</v>
      </c>
    </row>
    <row r="71" spans="1:11" s="3" customFormat="1" ht="31.5" customHeight="1">
      <c r="A71" s="111" t="s">
        <v>97</v>
      </c>
      <c r="B71" s="112" t="s">
        <v>76</v>
      </c>
      <c r="C71" s="14" t="s">
        <v>2</v>
      </c>
      <c r="D71" s="15">
        <f>D72+D73+D74+D75+D76</f>
        <v>0</v>
      </c>
      <c r="E71" s="49">
        <f aca="true" t="shared" si="16" ref="E71:E91">F71+G71+H71+I71+J71+K71</f>
        <v>280</v>
      </c>
      <c r="F71" s="15">
        <f aca="true" t="shared" si="17" ref="F71:K71">F72+F73+F74+F75+F76</f>
        <v>0</v>
      </c>
      <c r="G71" s="15">
        <f t="shared" si="17"/>
        <v>0</v>
      </c>
      <c r="H71" s="15">
        <f t="shared" si="17"/>
        <v>0</v>
      </c>
      <c r="I71" s="16">
        <f t="shared" si="17"/>
        <v>0</v>
      </c>
      <c r="J71" s="49">
        <f t="shared" si="17"/>
        <v>56</v>
      </c>
      <c r="K71" s="49">
        <f t="shared" si="17"/>
        <v>224</v>
      </c>
    </row>
    <row r="72" spans="1:11" s="3" customFormat="1" ht="21" customHeight="1">
      <c r="A72" s="111"/>
      <c r="B72" s="112"/>
      <c r="C72" s="14" t="s">
        <v>3</v>
      </c>
      <c r="D72" s="15"/>
      <c r="E72" s="15">
        <f t="shared" si="16"/>
        <v>0</v>
      </c>
      <c r="F72" s="15"/>
      <c r="G72" s="15"/>
      <c r="H72" s="15"/>
      <c r="I72" s="15"/>
      <c r="J72" s="15"/>
      <c r="K72" s="15"/>
    </row>
    <row r="73" spans="1:11" s="3" customFormat="1" ht="28.5" customHeight="1">
      <c r="A73" s="111"/>
      <c r="B73" s="112"/>
      <c r="C73" s="14" t="s">
        <v>4</v>
      </c>
      <c r="D73" s="15"/>
      <c r="E73" s="15">
        <f t="shared" si="16"/>
        <v>0</v>
      </c>
      <c r="F73" s="15"/>
      <c r="G73" s="15"/>
      <c r="H73" s="15"/>
      <c r="I73" s="15"/>
      <c r="J73" s="15"/>
      <c r="K73" s="15"/>
    </row>
    <row r="74" spans="1:11" s="3" customFormat="1" ht="40.5">
      <c r="A74" s="111"/>
      <c r="B74" s="112"/>
      <c r="C74" s="14" t="s">
        <v>5</v>
      </c>
      <c r="D74" s="15"/>
      <c r="E74" s="49">
        <f t="shared" si="16"/>
        <v>280</v>
      </c>
      <c r="F74" s="15"/>
      <c r="G74" s="15"/>
      <c r="H74" s="15"/>
      <c r="I74" s="15"/>
      <c r="J74" s="49">
        <v>56</v>
      </c>
      <c r="K74" s="49">
        <v>224</v>
      </c>
    </row>
    <row r="75" spans="1:11" s="3" customFormat="1" ht="39.75" customHeight="1">
      <c r="A75" s="111"/>
      <c r="B75" s="112"/>
      <c r="C75" s="14" t="s">
        <v>6</v>
      </c>
      <c r="D75" s="15"/>
      <c r="E75" s="15">
        <f t="shared" si="16"/>
        <v>0</v>
      </c>
      <c r="F75" s="15"/>
      <c r="G75" s="15"/>
      <c r="H75" s="15"/>
      <c r="I75" s="15"/>
      <c r="J75" s="15"/>
      <c r="K75" s="15"/>
    </row>
    <row r="76" spans="1:11" s="3" customFormat="1" ht="34.5" customHeight="1">
      <c r="A76" s="111"/>
      <c r="B76" s="112"/>
      <c r="C76" s="14" t="s">
        <v>7</v>
      </c>
      <c r="D76" s="17"/>
      <c r="E76" s="15">
        <f t="shared" si="16"/>
        <v>0</v>
      </c>
      <c r="F76" s="17"/>
      <c r="G76" s="17"/>
      <c r="H76" s="17"/>
      <c r="I76" s="17"/>
      <c r="J76" s="17"/>
      <c r="K76" s="17"/>
    </row>
    <row r="77" spans="1:11" s="66" customFormat="1" ht="20.25" customHeight="1">
      <c r="A77" s="125" t="s">
        <v>17</v>
      </c>
      <c r="B77" s="106" t="s">
        <v>68</v>
      </c>
      <c r="C77" s="106" t="s">
        <v>1</v>
      </c>
      <c r="D77" s="126" t="s">
        <v>23</v>
      </c>
      <c r="E77" s="126"/>
      <c r="F77" s="126"/>
      <c r="G77" s="126"/>
      <c r="H77" s="126"/>
      <c r="I77" s="126"/>
      <c r="J77" s="126"/>
      <c r="K77" s="126"/>
    </row>
    <row r="78" spans="1:11" s="66" customFormat="1" ht="15" customHeight="1">
      <c r="A78" s="125"/>
      <c r="B78" s="107"/>
      <c r="C78" s="107"/>
      <c r="D78" s="109">
        <v>2014</v>
      </c>
      <c r="E78" s="110" t="s">
        <v>91</v>
      </c>
      <c r="F78" s="109">
        <v>2015</v>
      </c>
      <c r="G78" s="109">
        <v>2016</v>
      </c>
      <c r="H78" s="127">
        <v>2017</v>
      </c>
      <c r="I78" s="127">
        <v>2018</v>
      </c>
      <c r="J78" s="109">
        <v>2019</v>
      </c>
      <c r="K78" s="109">
        <v>2020</v>
      </c>
    </row>
    <row r="79" spans="1:11" s="66" customFormat="1" ht="92.25" customHeight="1">
      <c r="A79" s="125"/>
      <c r="B79" s="108"/>
      <c r="C79" s="108"/>
      <c r="D79" s="109"/>
      <c r="E79" s="110"/>
      <c r="F79" s="109"/>
      <c r="G79" s="109"/>
      <c r="H79" s="127"/>
      <c r="I79" s="127"/>
      <c r="J79" s="109"/>
      <c r="K79" s="109"/>
    </row>
    <row r="80" spans="1:11" s="3" customFormat="1" ht="27" customHeight="1" hidden="1">
      <c r="A80" s="111" t="s">
        <v>74</v>
      </c>
      <c r="B80" s="112" t="s">
        <v>84</v>
      </c>
      <c r="C80" s="14" t="s">
        <v>2</v>
      </c>
      <c r="D80" s="15">
        <f>D81+D82+D83+D84+D85</f>
        <v>0</v>
      </c>
      <c r="E80" s="15">
        <f t="shared" si="16"/>
        <v>0</v>
      </c>
      <c r="F80" s="15">
        <f aca="true" t="shared" si="18" ref="F80:K80">F81+F82+F83+F84+F85</f>
        <v>0</v>
      </c>
      <c r="G80" s="15">
        <f t="shared" si="18"/>
        <v>0</v>
      </c>
      <c r="H80" s="15">
        <f t="shared" si="18"/>
        <v>0</v>
      </c>
      <c r="I80" s="16">
        <f t="shared" si="18"/>
        <v>0</v>
      </c>
      <c r="J80" s="15">
        <f t="shared" si="18"/>
        <v>0</v>
      </c>
      <c r="K80" s="15">
        <f t="shared" si="18"/>
        <v>0</v>
      </c>
    </row>
    <row r="81" spans="1:11" s="3" customFormat="1" ht="34.5" customHeight="1" hidden="1">
      <c r="A81" s="111"/>
      <c r="B81" s="112"/>
      <c r="C81" s="14" t="s">
        <v>3</v>
      </c>
      <c r="D81" s="15"/>
      <c r="E81" s="15">
        <f t="shared" si="16"/>
        <v>0</v>
      </c>
      <c r="F81" s="15"/>
      <c r="G81" s="15"/>
      <c r="H81" s="15"/>
      <c r="I81" s="15"/>
      <c r="J81" s="15"/>
      <c r="K81" s="15"/>
    </row>
    <row r="82" spans="1:11" s="3" customFormat="1" ht="28.5" customHeight="1" hidden="1">
      <c r="A82" s="111"/>
      <c r="B82" s="112"/>
      <c r="C82" s="14" t="s">
        <v>4</v>
      </c>
      <c r="D82" s="15"/>
      <c r="E82" s="15">
        <f t="shared" si="16"/>
        <v>0</v>
      </c>
      <c r="F82" s="15"/>
      <c r="G82" s="15"/>
      <c r="H82" s="15"/>
      <c r="I82" s="15"/>
      <c r="J82" s="15"/>
      <c r="K82" s="15"/>
    </row>
    <row r="83" spans="1:11" s="3" customFormat="1" ht="40.5" hidden="1">
      <c r="A83" s="111"/>
      <c r="B83" s="112"/>
      <c r="C83" s="14" t="s">
        <v>5</v>
      </c>
      <c r="D83" s="15"/>
      <c r="E83" s="15">
        <f t="shared" si="16"/>
        <v>0</v>
      </c>
      <c r="F83" s="15"/>
      <c r="G83" s="15"/>
      <c r="H83" s="15"/>
      <c r="I83" s="15"/>
      <c r="J83" s="15"/>
      <c r="K83" s="15"/>
    </row>
    <row r="84" spans="1:11" s="3" customFormat="1" ht="53.25" customHeight="1" hidden="1">
      <c r="A84" s="111"/>
      <c r="B84" s="112"/>
      <c r="C84" s="14" t="s">
        <v>6</v>
      </c>
      <c r="D84" s="15"/>
      <c r="E84" s="15">
        <f t="shared" si="16"/>
        <v>0</v>
      </c>
      <c r="F84" s="15"/>
      <c r="G84" s="15"/>
      <c r="H84" s="15"/>
      <c r="I84" s="15"/>
      <c r="J84" s="15"/>
      <c r="K84" s="15"/>
    </row>
    <row r="85" spans="1:11" s="3" customFormat="1" ht="32.25" customHeight="1" hidden="1">
      <c r="A85" s="111"/>
      <c r="B85" s="112"/>
      <c r="C85" s="14" t="s">
        <v>7</v>
      </c>
      <c r="D85" s="17"/>
      <c r="E85" s="15">
        <f t="shared" si="16"/>
        <v>0</v>
      </c>
      <c r="F85" s="17"/>
      <c r="G85" s="17"/>
      <c r="H85" s="17"/>
      <c r="I85" s="17"/>
      <c r="J85" s="17"/>
      <c r="K85" s="17"/>
    </row>
    <row r="86" spans="1:11" s="3" customFormat="1" ht="20.25">
      <c r="A86" s="111" t="s">
        <v>79</v>
      </c>
      <c r="B86" s="112" t="s">
        <v>80</v>
      </c>
      <c r="C86" s="14" t="s">
        <v>2</v>
      </c>
      <c r="D86" s="15">
        <f>D87+D88+D89+D90+D91</f>
        <v>0</v>
      </c>
      <c r="E86" s="49">
        <f t="shared" si="16"/>
        <v>8821.6</v>
      </c>
      <c r="F86" s="15">
        <f aca="true" t="shared" si="19" ref="F86:K86">F87+F88+F89+F90+F91</f>
        <v>0</v>
      </c>
      <c r="G86" s="15">
        <f t="shared" si="19"/>
        <v>0</v>
      </c>
      <c r="H86" s="15">
        <f t="shared" si="19"/>
        <v>0</v>
      </c>
      <c r="I86" s="16">
        <f t="shared" si="19"/>
        <v>0</v>
      </c>
      <c r="J86" s="49">
        <f t="shared" si="19"/>
        <v>8821.6</v>
      </c>
      <c r="K86" s="15">
        <f t="shared" si="19"/>
        <v>0</v>
      </c>
    </row>
    <row r="87" spans="1:11" s="3" customFormat="1" ht="40.5">
      <c r="A87" s="111"/>
      <c r="B87" s="112"/>
      <c r="C87" s="14" t="s">
        <v>3</v>
      </c>
      <c r="D87" s="15"/>
      <c r="E87" s="49">
        <f t="shared" si="16"/>
        <v>7431.6</v>
      </c>
      <c r="F87" s="15"/>
      <c r="G87" s="15"/>
      <c r="H87" s="16"/>
      <c r="I87" s="16"/>
      <c r="J87" s="49">
        <v>7431.6</v>
      </c>
      <c r="K87" s="15"/>
    </row>
    <row r="88" spans="1:11" s="3" customFormat="1" ht="20.25">
      <c r="A88" s="111"/>
      <c r="B88" s="112"/>
      <c r="C88" s="14" t="s">
        <v>4</v>
      </c>
      <c r="D88" s="15"/>
      <c r="E88" s="49">
        <f t="shared" si="16"/>
        <v>508</v>
      </c>
      <c r="F88" s="15"/>
      <c r="G88" s="15"/>
      <c r="H88" s="16"/>
      <c r="I88" s="16"/>
      <c r="J88" s="49">
        <v>508</v>
      </c>
      <c r="K88" s="15"/>
    </row>
    <row r="89" spans="1:11" s="3" customFormat="1" ht="42" customHeight="1">
      <c r="A89" s="111"/>
      <c r="B89" s="112"/>
      <c r="C89" s="14" t="s">
        <v>5</v>
      </c>
      <c r="D89" s="15"/>
      <c r="E89" s="49">
        <f t="shared" si="16"/>
        <v>882</v>
      </c>
      <c r="F89" s="15"/>
      <c r="G89" s="16"/>
      <c r="H89" s="16"/>
      <c r="I89" s="16"/>
      <c r="J89" s="49">
        <v>882</v>
      </c>
      <c r="K89" s="15"/>
    </row>
    <row r="90" spans="1:11" s="3" customFormat="1" ht="44.25" customHeight="1">
      <c r="A90" s="111"/>
      <c r="B90" s="112"/>
      <c r="C90" s="14" t="s">
        <v>6</v>
      </c>
      <c r="D90" s="15"/>
      <c r="E90" s="15">
        <f t="shared" si="16"/>
        <v>0</v>
      </c>
      <c r="F90" s="15"/>
      <c r="G90" s="15"/>
      <c r="H90" s="16"/>
      <c r="I90" s="16"/>
      <c r="J90" s="15"/>
      <c r="K90" s="15"/>
    </row>
    <row r="91" spans="1:11" s="3" customFormat="1" ht="18.75" customHeight="1">
      <c r="A91" s="111"/>
      <c r="B91" s="112"/>
      <c r="C91" s="14" t="s">
        <v>7</v>
      </c>
      <c r="D91" s="15"/>
      <c r="E91" s="15">
        <f t="shared" si="16"/>
        <v>0</v>
      </c>
      <c r="F91" s="15"/>
      <c r="G91" s="17"/>
      <c r="H91" s="17"/>
      <c r="I91" s="17"/>
      <c r="J91" s="17"/>
      <c r="K91" s="17"/>
    </row>
    <row r="92" spans="1:11" s="3" customFormat="1" ht="20.25">
      <c r="A92" s="113" t="s">
        <v>21</v>
      </c>
      <c r="B92" s="112" t="s">
        <v>11</v>
      </c>
      <c r="C92" s="14" t="s">
        <v>2</v>
      </c>
      <c r="D92" s="49">
        <f>D98+D104</f>
        <v>1088</v>
      </c>
      <c r="E92" s="49">
        <f aca="true" t="shared" si="20" ref="E92:E109">F92+G92+H92+I92+J92+K92</f>
        <v>347632</v>
      </c>
      <c r="F92" s="15">
        <f aca="true" t="shared" si="21" ref="F92:K92">F93+F94+F95+F96+F97</f>
        <v>0</v>
      </c>
      <c r="G92" s="49">
        <f t="shared" si="21"/>
        <v>156238</v>
      </c>
      <c r="H92" s="49">
        <f t="shared" si="21"/>
        <v>3103</v>
      </c>
      <c r="I92" s="50">
        <f t="shared" si="21"/>
        <v>5335</v>
      </c>
      <c r="J92" s="49">
        <f t="shared" si="21"/>
        <v>173386</v>
      </c>
      <c r="K92" s="49">
        <f t="shared" si="21"/>
        <v>9570</v>
      </c>
    </row>
    <row r="93" spans="1:11" s="3" customFormat="1" ht="24.75" customHeight="1">
      <c r="A93" s="113"/>
      <c r="B93" s="112"/>
      <c r="C93" s="14" t="s">
        <v>3</v>
      </c>
      <c r="D93" s="15"/>
      <c r="E93" s="15">
        <f t="shared" si="20"/>
        <v>0</v>
      </c>
      <c r="F93" s="15">
        <f aca="true" t="shared" si="22" ref="F93:K97">F99+F105+F111</f>
        <v>0</v>
      </c>
      <c r="G93" s="15">
        <f t="shared" si="22"/>
        <v>0</v>
      </c>
      <c r="H93" s="15">
        <f t="shared" si="22"/>
        <v>0</v>
      </c>
      <c r="I93" s="16">
        <f t="shared" si="22"/>
        <v>0</v>
      </c>
      <c r="J93" s="15">
        <f t="shared" si="22"/>
        <v>0</v>
      </c>
      <c r="K93" s="15">
        <f t="shared" si="22"/>
        <v>0</v>
      </c>
    </row>
    <row r="94" spans="1:11" s="3" customFormat="1" ht="22.5" customHeight="1">
      <c r="A94" s="113"/>
      <c r="B94" s="112"/>
      <c r="C94" s="14" t="s">
        <v>4</v>
      </c>
      <c r="D94" s="15">
        <f>D106</f>
        <v>0</v>
      </c>
      <c r="E94" s="49">
        <f t="shared" si="20"/>
        <v>165132</v>
      </c>
      <c r="F94" s="15">
        <f t="shared" si="22"/>
        <v>0</v>
      </c>
      <c r="G94" s="15">
        <f t="shared" si="22"/>
        <v>0</v>
      </c>
      <c r="H94" s="15">
        <f t="shared" si="22"/>
        <v>0</v>
      </c>
      <c r="I94" s="16">
        <f t="shared" si="22"/>
        <v>0</v>
      </c>
      <c r="J94" s="49">
        <f t="shared" si="22"/>
        <v>161562</v>
      </c>
      <c r="K94" s="49">
        <f t="shared" si="22"/>
        <v>3570</v>
      </c>
    </row>
    <row r="95" spans="1:11" s="3" customFormat="1" ht="42" customHeight="1">
      <c r="A95" s="113"/>
      <c r="B95" s="112"/>
      <c r="C95" s="14" t="s">
        <v>5</v>
      </c>
      <c r="D95" s="49">
        <f>D101+D107+D113</f>
        <v>1088</v>
      </c>
      <c r="E95" s="49">
        <f t="shared" si="20"/>
        <v>29500</v>
      </c>
      <c r="F95" s="15">
        <f t="shared" si="22"/>
        <v>0</v>
      </c>
      <c r="G95" s="49">
        <f t="shared" si="22"/>
        <v>3238</v>
      </c>
      <c r="H95" s="49">
        <f t="shared" si="22"/>
        <v>3103</v>
      </c>
      <c r="I95" s="50">
        <f t="shared" si="22"/>
        <v>5335</v>
      </c>
      <c r="J95" s="49">
        <f t="shared" si="22"/>
        <v>11824</v>
      </c>
      <c r="K95" s="49">
        <f t="shared" si="22"/>
        <v>6000</v>
      </c>
    </row>
    <row r="96" spans="1:11" s="3" customFormat="1" ht="40.5" customHeight="1">
      <c r="A96" s="113"/>
      <c r="B96" s="112"/>
      <c r="C96" s="14" t="s">
        <v>6</v>
      </c>
      <c r="D96" s="15"/>
      <c r="E96" s="15">
        <f t="shared" si="20"/>
        <v>0</v>
      </c>
      <c r="F96" s="15">
        <f t="shared" si="22"/>
        <v>0</v>
      </c>
      <c r="G96" s="15">
        <f t="shared" si="22"/>
        <v>0</v>
      </c>
      <c r="H96" s="15">
        <f t="shared" si="22"/>
        <v>0</v>
      </c>
      <c r="I96" s="16">
        <f t="shared" si="22"/>
        <v>0</v>
      </c>
      <c r="J96" s="15">
        <f t="shared" si="22"/>
        <v>0</v>
      </c>
      <c r="K96" s="15">
        <f t="shared" si="22"/>
        <v>0</v>
      </c>
    </row>
    <row r="97" spans="1:11" s="3" customFormat="1" ht="23.25" customHeight="1">
      <c r="A97" s="113"/>
      <c r="B97" s="112"/>
      <c r="C97" s="14" t="s">
        <v>7</v>
      </c>
      <c r="D97" s="15">
        <f>D103+D109+D115</f>
        <v>0</v>
      </c>
      <c r="E97" s="49">
        <f t="shared" si="20"/>
        <v>153000</v>
      </c>
      <c r="F97" s="15">
        <f t="shared" si="22"/>
        <v>0</v>
      </c>
      <c r="G97" s="49">
        <f t="shared" si="22"/>
        <v>153000</v>
      </c>
      <c r="H97" s="15">
        <f t="shared" si="22"/>
        <v>0</v>
      </c>
      <c r="I97" s="16">
        <f t="shared" si="22"/>
        <v>0</v>
      </c>
      <c r="J97" s="15">
        <f t="shared" si="22"/>
        <v>0</v>
      </c>
      <c r="K97" s="15">
        <f t="shared" si="22"/>
        <v>0</v>
      </c>
    </row>
    <row r="98" spans="1:11" s="3" customFormat="1" ht="20.25">
      <c r="A98" s="113" t="s">
        <v>54</v>
      </c>
      <c r="B98" s="112" t="s">
        <v>12</v>
      </c>
      <c r="C98" s="14" t="s">
        <v>2</v>
      </c>
      <c r="D98" s="49">
        <f>D99+D100+D101+D102+D103</f>
        <v>1088</v>
      </c>
      <c r="E98" s="49">
        <f t="shared" si="20"/>
        <v>100000</v>
      </c>
      <c r="F98" s="15">
        <f aca="true" t="shared" si="23" ref="F98:K98">F99+F100+F101+F102+F103</f>
        <v>0</v>
      </c>
      <c r="G98" s="49">
        <f t="shared" si="23"/>
        <v>100000</v>
      </c>
      <c r="H98" s="15">
        <f t="shared" si="23"/>
        <v>0</v>
      </c>
      <c r="I98" s="16">
        <f t="shared" si="23"/>
        <v>0</v>
      </c>
      <c r="J98" s="15">
        <f t="shared" si="23"/>
        <v>0</v>
      </c>
      <c r="K98" s="15">
        <f t="shared" si="23"/>
        <v>0</v>
      </c>
    </row>
    <row r="99" spans="1:11" s="3" customFormat="1" ht="40.5">
      <c r="A99" s="113"/>
      <c r="B99" s="112"/>
      <c r="C99" s="14" t="s">
        <v>3</v>
      </c>
      <c r="D99" s="15"/>
      <c r="E99" s="15">
        <f t="shared" si="20"/>
        <v>0</v>
      </c>
      <c r="F99" s="15"/>
      <c r="G99" s="15"/>
      <c r="H99" s="16"/>
      <c r="I99" s="16"/>
      <c r="J99" s="15"/>
      <c r="K99" s="15"/>
    </row>
    <row r="100" spans="1:11" s="3" customFormat="1" ht="19.5" customHeight="1">
      <c r="A100" s="113"/>
      <c r="B100" s="112"/>
      <c r="C100" s="14" t="s">
        <v>4</v>
      </c>
      <c r="D100" s="16"/>
      <c r="E100" s="15">
        <f t="shared" si="20"/>
        <v>0</v>
      </c>
      <c r="F100" s="16"/>
      <c r="G100" s="16"/>
      <c r="H100" s="16"/>
      <c r="I100" s="16"/>
      <c r="J100" s="16"/>
      <c r="K100" s="16"/>
    </row>
    <row r="101" spans="1:11" s="3" customFormat="1" ht="42" customHeight="1">
      <c r="A101" s="113"/>
      <c r="B101" s="112"/>
      <c r="C101" s="14" t="s">
        <v>5</v>
      </c>
      <c r="D101" s="49">
        <v>1088</v>
      </c>
      <c r="E101" s="15">
        <f t="shared" si="20"/>
        <v>0</v>
      </c>
      <c r="F101" s="15"/>
      <c r="G101" s="15"/>
      <c r="H101" s="16"/>
      <c r="I101" s="16"/>
      <c r="J101" s="15"/>
      <c r="K101" s="15"/>
    </row>
    <row r="102" spans="1:11" s="3" customFormat="1" ht="45" customHeight="1">
      <c r="A102" s="113"/>
      <c r="B102" s="112"/>
      <c r="C102" s="14" t="s">
        <v>6</v>
      </c>
      <c r="D102" s="15"/>
      <c r="E102" s="15">
        <f t="shared" si="20"/>
        <v>0</v>
      </c>
      <c r="F102" s="15"/>
      <c r="G102" s="15"/>
      <c r="H102" s="16"/>
      <c r="I102" s="16"/>
      <c r="J102" s="15"/>
      <c r="K102" s="15"/>
    </row>
    <row r="103" spans="1:11" s="3" customFormat="1" ht="19.5" customHeight="1">
      <c r="A103" s="113"/>
      <c r="B103" s="112"/>
      <c r="C103" s="14" t="s">
        <v>7</v>
      </c>
      <c r="D103" s="15"/>
      <c r="E103" s="49">
        <f t="shared" si="20"/>
        <v>100000</v>
      </c>
      <c r="F103" s="49"/>
      <c r="G103" s="50">
        <v>100000</v>
      </c>
      <c r="H103" s="16"/>
      <c r="I103" s="16"/>
      <c r="J103" s="16"/>
      <c r="K103" s="16"/>
    </row>
    <row r="104" spans="1:12" s="3" customFormat="1" ht="20.25">
      <c r="A104" s="113" t="s">
        <v>55</v>
      </c>
      <c r="B104" s="112" t="s">
        <v>13</v>
      </c>
      <c r="C104" s="14" t="s">
        <v>2</v>
      </c>
      <c r="D104" s="15">
        <f>D105+D106+D107+D108+D109</f>
        <v>0</v>
      </c>
      <c r="E104" s="49">
        <f t="shared" si="20"/>
        <v>247632</v>
      </c>
      <c r="F104" s="15">
        <f aca="true" t="shared" si="24" ref="F104:K104">F105+F106+F107+F108+F109</f>
        <v>0</v>
      </c>
      <c r="G104" s="49">
        <f t="shared" si="24"/>
        <v>56238</v>
      </c>
      <c r="H104" s="49">
        <f t="shared" si="24"/>
        <v>3103</v>
      </c>
      <c r="I104" s="50">
        <f t="shared" si="24"/>
        <v>5335</v>
      </c>
      <c r="J104" s="49">
        <f t="shared" si="24"/>
        <v>173386</v>
      </c>
      <c r="K104" s="49">
        <f t="shared" si="24"/>
        <v>9570</v>
      </c>
      <c r="L104" s="9"/>
    </row>
    <row r="105" spans="1:11" s="3" customFormat="1" ht="19.5" customHeight="1">
      <c r="A105" s="113"/>
      <c r="B105" s="112"/>
      <c r="C105" s="14" t="s">
        <v>3</v>
      </c>
      <c r="D105" s="15"/>
      <c r="E105" s="15">
        <f t="shared" si="20"/>
        <v>0</v>
      </c>
      <c r="F105" s="15"/>
      <c r="G105" s="16"/>
      <c r="H105" s="16"/>
      <c r="I105" s="16"/>
      <c r="J105" s="16"/>
      <c r="K105" s="16"/>
    </row>
    <row r="106" spans="1:11" s="3" customFormat="1" ht="21" customHeight="1">
      <c r="A106" s="113"/>
      <c r="B106" s="112"/>
      <c r="C106" s="14" t="s">
        <v>4</v>
      </c>
      <c r="D106" s="15"/>
      <c r="E106" s="49">
        <f t="shared" si="20"/>
        <v>165132</v>
      </c>
      <c r="F106" s="49"/>
      <c r="G106" s="50"/>
      <c r="H106" s="50"/>
      <c r="I106" s="50"/>
      <c r="J106" s="50">
        <v>161562</v>
      </c>
      <c r="K106" s="50">
        <v>3570</v>
      </c>
    </row>
    <row r="107" spans="1:11" s="3" customFormat="1" ht="44.25" customHeight="1">
      <c r="A107" s="113"/>
      <c r="B107" s="112"/>
      <c r="C107" s="14" t="s">
        <v>5</v>
      </c>
      <c r="D107" s="15"/>
      <c r="E107" s="49">
        <f t="shared" si="20"/>
        <v>29500</v>
      </c>
      <c r="F107" s="49"/>
      <c r="G107" s="50">
        <v>3238</v>
      </c>
      <c r="H107" s="50">
        <v>3103</v>
      </c>
      <c r="I107" s="50">
        <v>5335</v>
      </c>
      <c r="J107" s="50">
        <v>11824</v>
      </c>
      <c r="K107" s="50">
        <v>6000</v>
      </c>
    </row>
    <row r="108" spans="1:11" s="3" customFormat="1" ht="45.75" customHeight="1">
      <c r="A108" s="113"/>
      <c r="B108" s="112"/>
      <c r="C108" s="14" t="s">
        <v>6</v>
      </c>
      <c r="D108" s="15"/>
      <c r="E108" s="15">
        <f t="shared" si="20"/>
        <v>0</v>
      </c>
      <c r="F108" s="15"/>
      <c r="G108" s="16"/>
      <c r="H108" s="16"/>
      <c r="I108" s="16"/>
      <c r="J108" s="16"/>
      <c r="K108" s="16"/>
    </row>
    <row r="109" spans="1:11" s="3" customFormat="1" ht="22.5" customHeight="1">
      <c r="A109" s="113"/>
      <c r="B109" s="112"/>
      <c r="C109" s="14" t="s">
        <v>7</v>
      </c>
      <c r="D109" s="15"/>
      <c r="E109" s="49">
        <f t="shared" si="20"/>
        <v>53000</v>
      </c>
      <c r="F109" s="49"/>
      <c r="G109" s="50">
        <v>53000</v>
      </c>
      <c r="H109" s="16"/>
      <c r="I109" s="16"/>
      <c r="J109" s="16"/>
      <c r="K109" s="16"/>
    </row>
    <row r="110" spans="1:11" s="3" customFormat="1" ht="18.75" customHeight="1" hidden="1">
      <c r="A110" s="113" t="s">
        <v>56</v>
      </c>
      <c r="B110" s="115" t="s">
        <v>14</v>
      </c>
      <c r="C110" s="14" t="s">
        <v>2</v>
      </c>
      <c r="D110" s="15"/>
      <c r="E110" s="15">
        <f aca="true" t="shared" si="25" ref="E110:E130">F110+G110+H110+I110+J110+K110</f>
        <v>0</v>
      </c>
      <c r="F110" s="15">
        <f aca="true" t="shared" si="26" ref="F110:K110">F111+F112+F113+F114+F115</f>
        <v>0</v>
      </c>
      <c r="G110" s="15">
        <f t="shared" si="26"/>
        <v>0</v>
      </c>
      <c r="H110" s="16">
        <f t="shared" si="26"/>
        <v>0</v>
      </c>
      <c r="I110" s="16">
        <f t="shared" si="26"/>
        <v>0</v>
      </c>
      <c r="J110" s="15">
        <f t="shared" si="26"/>
        <v>0</v>
      </c>
      <c r="K110" s="15">
        <f t="shared" si="26"/>
        <v>0</v>
      </c>
    </row>
    <row r="111" spans="1:11" s="3" customFormat="1" ht="20.25" customHeight="1" hidden="1">
      <c r="A111" s="113"/>
      <c r="B111" s="116"/>
      <c r="C111" s="14" t="s">
        <v>3</v>
      </c>
      <c r="D111" s="15"/>
      <c r="E111" s="15">
        <f t="shared" si="25"/>
        <v>0</v>
      </c>
      <c r="F111" s="15"/>
      <c r="G111" s="15"/>
      <c r="H111" s="16"/>
      <c r="I111" s="16"/>
      <c r="J111" s="15"/>
      <c r="K111" s="15"/>
    </row>
    <row r="112" spans="1:11" s="3" customFormat="1" ht="20.25" hidden="1">
      <c r="A112" s="113"/>
      <c r="B112" s="116"/>
      <c r="C112" s="14" t="s">
        <v>4</v>
      </c>
      <c r="D112" s="15"/>
      <c r="E112" s="15">
        <f t="shared" si="25"/>
        <v>0</v>
      </c>
      <c r="F112" s="15"/>
      <c r="G112" s="15"/>
      <c r="H112" s="16"/>
      <c r="I112" s="16"/>
      <c r="J112" s="15"/>
      <c r="K112" s="15"/>
    </row>
    <row r="113" spans="1:11" s="3" customFormat="1" ht="37.5" customHeight="1" hidden="1">
      <c r="A113" s="113"/>
      <c r="B113" s="116"/>
      <c r="C113" s="14" t="s">
        <v>5</v>
      </c>
      <c r="D113" s="15"/>
      <c r="E113" s="15">
        <f t="shared" si="25"/>
        <v>0</v>
      </c>
      <c r="F113" s="15"/>
      <c r="G113" s="15"/>
      <c r="H113" s="16"/>
      <c r="I113" s="16"/>
      <c r="J113" s="15"/>
      <c r="K113" s="15"/>
    </row>
    <row r="114" spans="1:11" s="3" customFormat="1" ht="35.25" customHeight="1" hidden="1">
      <c r="A114" s="113"/>
      <c r="B114" s="116"/>
      <c r="C114" s="14" t="s">
        <v>6</v>
      </c>
      <c r="D114" s="15"/>
      <c r="E114" s="15">
        <f t="shared" si="25"/>
        <v>0</v>
      </c>
      <c r="F114" s="15"/>
      <c r="G114" s="15"/>
      <c r="H114" s="16"/>
      <c r="I114" s="16"/>
      <c r="J114" s="15"/>
      <c r="K114" s="15"/>
    </row>
    <row r="115" spans="1:11" s="3" customFormat="1" ht="20.25" hidden="1">
      <c r="A115" s="113"/>
      <c r="B115" s="117"/>
      <c r="C115" s="14" t="s">
        <v>7</v>
      </c>
      <c r="D115" s="15"/>
      <c r="E115" s="15">
        <f t="shared" si="25"/>
        <v>0</v>
      </c>
      <c r="F115" s="15"/>
      <c r="G115" s="15"/>
      <c r="H115" s="16"/>
      <c r="I115" s="16"/>
      <c r="J115" s="15"/>
      <c r="K115" s="15"/>
    </row>
    <row r="116" spans="1:12" s="3" customFormat="1" ht="15.75" customHeight="1">
      <c r="A116" s="136" t="s">
        <v>17</v>
      </c>
      <c r="B116" s="137" t="s">
        <v>68</v>
      </c>
      <c r="C116" s="137" t="s">
        <v>1</v>
      </c>
      <c r="D116" s="140" t="s">
        <v>23</v>
      </c>
      <c r="E116" s="140"/>
      <c r="F116" s="140"/>
      <c r="G116" s="140"/>
      <c r="H116" s="140"/>
      <c r="I116" s="140"/>
      <c r="J116" s="140"/>
      <c r="K116" s="140"/>
      <c r="L116" s="2"/>
    </row>
    <row r="117" spans="1:11" s="3" customFormat="1" ht="15" customHeight="1">
      <c r="A117" s="136"/>
      <c r="B117" s="138"/>
      <c r="C117" s="138"/>
      <c r="D117" s="118">
        <v>2014</v>
      </c>
      <c r="E117" s="134" t="s">
        <v>91</v>
      </c>
      <c r="F117" s="118">
        <v>2015</v>
      </c>
      <c r="G117" s="118">
        <v>2016</v>
      </c>
      <c r="H117" s="119">
        <v>2017</v>
      </c>
      <c r="I117" s="119">
        <v>2018</v>
      </c>
      <c r="J117" s="118">
        <v>2019</v>
      </c>
      <c r="K117" s="118">
        <v>2020</v>
      </c>
    </row>
    <row r="118" spans="1:11" s="3" customFormat="1" ht="109.5" customHeight="1">
      <c r="A118" s="136"/>
      <c r="B118" s="139"/>
      <c r="C118" s="139"/>
      <c r="D118" s="118"/>
      <c r="E118" s="134"/>
      <c r="F118" s="118"/>
      <c r="G118" s="118"/>
      <c r="H118" s="119"/>
      <c r="I118" s="119"/>
      <c r="J118" s="118"/>
      <c r="K118" s="118"/>
    </row>
    <row r="119" spans="1:11" s="3" customFormat="1" ht="20.25">
      <c r="A119" s="113" t="s">
        <v>22</v>
      </c>
      <c r="B119" s="112" t="s">
        <v>77</v>
      </c>
      <c r="C119" s="14" t="s">
        <v>2</v>
      </c>
      <c r="D119" s="60">
        <f>D125+D134</f>
        <v>6316</v>
      </c>
      <c r="E119" s="60">
        <f t="shared" si="25"/>
        <v>46743</v>
      </c>
      <c r="F119" s="60">
        <f>F120+F122+F123+F124</f>
        <v>6887</v>
      </c>
      <c r="G119" s="60">
        <f>G120+G122+G123+G124</f>
        <v>7414</v>
      </c>
      <c r="H119" s="60">
        <f>H120+H122+H123+H124</f>
        <v>7725</v>
      </c>
      <c r="I119" s="59">
        <f>I120+I122+I123+I124+I121</f>
        <v>7997</v>
      </c>
      <c r="J119" s="60">
        <f>J120+J122+J123+J124</f>
        <v>8238</v>
      </c>
      <c r="K119" s="60">
        <f>K120+K122+K123+K124</f>
        <v>8482</v>
      </c>
    </row>
    <row r="120" spans="1:11" s="3" customFormat="1" ht="30" customHeight="1">
      <c r="A120" s="113"/>
      <c r="B120" s="112"/>
      <c r="C120" s="14" t="s">
        <v>3</v>
      </c>
      <c r="D120" s="15"/>
      <c r="E120" s="15">
        <f t="shared" si="25"/>
        <v>0</v>
      </c>
      <c r="F120" s="15">
        <f aca="true" t="shared" si="27" ref="F120:K124">F126+F135</f>
        <v>0</v>
      </c>
      <c r="G120" s="15">
        <f t="shared" si="27"/>
        <v>0</v>
      </c>
      <c r="H120" s="15">
        <f t="shared" si="27"/>
        <v>0</v>
      </c>
      <c r="I120" s="16">
        <f t="shared" si="27"/>
        <v>0</v>
      </c>
      <c r="J120" s="15">
        <f t="shared" si="27"/>
        <v>0</v>
      </c>
      <c r="K120" s="15">
        <f t="shared" si="27"/>
        <v>0</v>
      </c>
    </row>
    <row r="121" spans="1:11" s="3" customFormat="1" ht="20.25">
      <c r="A121" s="113"/>
      <c r="B121" s="112"/>
      <c r="C121" s="14" t="s">
        <v>4</v>
      </c>
      <c r="D121" s="49">
        <f>D127+D136</f>
        <v>150</v>
      </c>
      <c r="E121" s="49">
        <f t="shared" si="25"/>
        <v>6</v>
      </c>
      <c r="F121" s="15">
        <f t="shared" si="27"/>
        <v>0</v>
      </c>
      <c r="G121" s="15">
        <f t="shared" si="27"/>
        <v>0</v>
      </c>
      <c r="H121" s="15">
        <f t="shared" si="27"/>
        <v>0</v>
      </c>
      <c r="I121" s="50">
        <f t="shared" si="27"/>
        <v>6</v>
      </c>
      <c r="J121" s="15">
        <f t="shared" si="27"/>
        <v>0</v>
      </c>
      <c r="K121" s="15">
        <f t="shared" si="27"/>
        <v>0</v>
      </c>
    </row>
    <row r="122" spans="1:11" s="3" customFormat="1" ht="40.5">
      <c r="A122" s="113"/>
      <c r="B122" s="112"/>
      <c r="C122" s="14" t="s">
        <v>5</v>
      </c>
      <c r="D122" s="49">
        <f>D128+D137</f>
        <v>6166</v>
      </c>
      <c r="E122" s="49">
        <f t="shared" si="25"/>
        <v>46737</v>
      </c>
      <c r="F122" s="49">
        <f t="shared" si="27"/>
        <v>6887</v>
      </c>
      <c r="G122" s="49">
        <f t="shared" si="27"/>
        <v>7414</v>
      </c>
      <c r="H122" s="49">
        <f t="shared" si="27"/>
        <v>7725</v>
      </c>
      <c r="I122" s="50">
        <f t="shared" si="27"/>
        <v>7991</v>
      </c>
      <c r="J122" s="49">
        <f t="shared" si="27"/>
        <v>8238</v>
      </c>
      <c r="K122" s="49">
        <f t="shared" si="27"/>
        <v>8482</v>
      </c>
    </row>
    <row r="123" spans="1:11" s="3" customFormat="1" ht="54" customHeight="1">
      <c r="A123" s="113"/>
      <c r="B123" s="112"/>
      <c r="C123" s="14" t="s">
        <v>6</v>
      </c>
      <c r="D123" s="15"/>
      <c r="E123" s="15">
        <f t="shared" si="25"/>
        <v>0</v>
      </c>
      <c r="F123" s="15">
        <f t="shared" si="27"/>
        <v>0</v>
      </c>
      <c r="G123" s="15">
        <f t="shared" si="27"/>
        <v>0</v>
      </c>
      <c r="H123" s="15">
        <f t="shared" si="27"/>
        <v>0</v>
      </c>
      <c r="I123" s="16">
        <f t="shared" si="27"/>
        <v>0</v>
      </c>
      <c r="J123" s="15">
        <f t="shared" si="27"/>
        <v>0</v>
      </c>
      <c r="K123" s="15">
        <f t="shared" si="27"/>
        <v>0</v>
      </c>
    </row>
    <row r="124" spans="1:11" s="3" customFormat="1" ht="20.25">
      <c r="A124" s="113"/>
      <c r="B124" s="112"/>
      <c r="C124" s="14" t="s">
        <v>7</v>
      </c>
      <c r="D124" s="15"/>
      <c r="E124" s="15">
        <f t="shared" si="25"/>
        <v>0</v>
      </c>
      <c r="F124" s="15">
        <f t="shared" si="27"/>
        <v>0</v>
      </c>
      <c r="G124" s="15">
        <f t="shared" si="27"/>
        <v>0</v>
      </c>
      <c r="H124" s="15">
        <f t="shared" si="27"/>
        <v>0</v>
      </c>
      <c r="I124" s="16">
        <f t="shared" si="27"/>
        <v>0</v>
      </c>
      <c r="J124" s="15">
        <f t="shared" si="27"/>
        <v>0</v>
      </c>
      <c r="K124" s="15">
        <f t="shared" si="27"/>
        <v>0</v>
      </c>
    </row>
    <row r="125" spans="1:11" s="3" customFormat="1" ht="20.25">
      <c r="A125" s="113" t="s">
        <v>57</v>
      </c>
      <c r="B125" s="112" t="s">
        <v>15</v>
      </c>
      <c r="C125" s="14" t="s">
        <v>2</v>
      </c>
      <c r="D125" s="49">
        <f>D128+D127</f>
        <v>2770</v>
      </c>
      <c r="E125" s="49">
        <f t="shared" si="25"/>
        <v>23141</v>
      </c>
      <c r="F125" s="49">
        <f aca="true" t="shared" si="28" ref="F125:K125">F126+F127+F128+F129+F130</f>
        <v>3414</v>
      </c>
      <c r="G125" s="49">
        <f t="shared" si="28"/>
        <v>3691</v>
      </c>
      <c r="H125" s="50">
        <f t="shared" si="28"/>
        <v>3786</v>
      </c>
      <c r="I125" s="50">
        <f t="shared" si="28"/>
        <v>4124</v>
      </c>
      <c r="J125" s="49">
        <f t="shared" si="28"/>
        <v>3993</v>
      </c>
      <c r="K125" s="49">
        <f t="shared" si="28"/>
        <v>4133</v>
      </c>
    </row>
    <row r="126" spans="1:11" s="3" customFormat="1" ht="40.5">
      <c r="A126" s="113"/>
      <c r="B126" s="112"/>
      <c r="C126" s="14" t="s">
        <v>3</v>
      </c>
      <c r="D126" s="15"/>
      <c r="E126" s="15">
        <f t="shared" si="25"/>
        <v>0</v>
      </c>
      <c r="F126" s="15"/>
      <c r="G126" s="15"/>
      <c r="H126" s="16"/>
      <c r="I126" s="16"/>
      <c r="J126" s="15"/>
      <c r="K126" s="15"/>
    </row>
    <row r="127" spans="1:11" s="3" customFormat="1" ht="20.25">
      <c r="A127" s="113"/>
      <c r="B127" s="112"/>
      <c r="C127" s="14" t="s">
        <v>4</v>
      </c>
      <c r="D127" s="49">
        <v>24</v>
      </c>
      <c r="E127" s="15">
        <f t="shared" si="25"/>
        <v>0</v>
      </c>
      <c r="F127" s="15"/>
      <c r="G127" s="15"/>
      <c r="H127" s="16"/>
      <c r="I127" s="16"/>
      <c r="J127" s="15"/>
      <c r="K127" s="15"/>
    </row>
    <row r="128" spans="1:11" s="3" customFormat="1" ht="40.5">
      <c r="A128" s="113"/>
      <c r="B128" s="112"/>
      <c r="C128" s="14" t="s">
        <v>5</v>
      </c>
      <c r="D128" s="49">
        <v>2746</v>
      </c>
      <c r="E128" s="49">
        <f t="shared" si="25"/>
        <v>23141</v>
      </c>
      <c r="F128" s="49">
        <v>3414</v>
      </c>
      <c r="G128" s="49">
        <v>3691</v>
      </c>
      <c r="H128" s="50">
        <v>3786</v>
      </c>
      <c r="I128" s="50">
        <v>4124</v>
      </c>
      <c r="J128" s="49">
        <v>3993</v>
      </c>
      <c r="K128" s="49">
        <v>4133</v>
      </c>
    </row>
    <row r="129" spans="1:11" s="3" customFormat="1" ht="40.5">
      <c r="A129" s="113"/>
      <c r="B129" s="112"/>
      <c r="C129" s="14" t="s">
        <v>6</v>
      </c>
      <c r="D129" s="15"/>
      <c r="E129" s="15">
        <f t="shared" si="25"/>
        <v>0</v>
      </c>
      <c r="F129" s="15"/>
      <c r="G129" s="15"/>
      <c r="H129" s="16"/>
      <c r="I129" s="16"/>
      <c r="J129" s="15"/>
      <c r="K129" s="15"/>
    </row>
    <row r="130" spans="1:11" s="3" customFormat="1" ht="20.25">
      <c r="A130" s="113"/>
      <c r="B130" s="112"/>
      <c r="C130" s="14" t="s">
        <v>7</v>
      </c>
      <c r="D130" s="15"/>
      <c r="E130" s="15">
        <f t="shared" si="25"/>
        <v>0</v>
      </c>
      <c r="F130" s="15"/>
      <c r="G130" s="15"/>
      <c r="H130" s="16"/>
      <c r="I130" s="16"/>
      <c r="J130" s="15"/>
      <c r="K130" s="15"/>
    </row>
    <row r="131" spans="1:12" s="3" customFormat="1" ht="15.75" customHeight="1" hidden="1">
      <c r="A131" s="129" t="s">
        <v>17</v>
      </c>
      <c r="B131" s="131" t="s">
        <v>0</v>
      </c>
      <c r="C131" s="131" t="s">
        <v>1</v>
      </c>
      <c r="D131" s="135" t="s">
        <v>23</v>
      </c>
      <c r="E131" s="135"/>
      <c r="F131" s="135"/>
      <c r="G131" s="135"/>
      <c r="H131" s="135"/>
      <c r="I131" s="135"/>
      <c r="J131" s="135"/>
      <c r="K131" s="135"/>
      <c r="L131" s="2"/>
    </row>
    <row r="132" spans="1:11" s="3" customFormat="1" ht="15" customHeight="1" hidden="1">
      <c r="A132" s="129"/>
      <c r="B132" s="132"/>
      <c r="C132" s="132"/>
      <c r="D132" s="114">
        <v>2014</v>
      </c>
      <c r="E132" s="114" t="s">
        <v>2</v>
      </c>
      <c r="F132" s="114">
        <v>2015</v>
      </c>
      <c r="G132" s="114">
        <v>2016</v>
      </c>
      <c r="H132" s="130">
        <v>2017</v>
      </c>
      <c r="I132" s="130">
        <v>2018</v>
      </c>
      <c r="J132" s="114">
        <v>2019</v>
      </c>
      <c r="K132" s="114">
        <v>2020</v>
      </c>
    </row>
    <row r="133" spans="1:11" s="3" customFormat="1" ht="92.25" customHeight="1" hidden="1">
      <c r="A133" s="129"/>
      <c r="B133" s="133"/>
      <c r="C133" s="133"/>
      <c r="D133" s="114"/>
      <c r="E133" s="114"/>
      <c r="F133" s="114"/>
      <c r="G133" s="114"/>
      <c r="H133" s="130"/>
      <c r="I133" s="130"/>
      <c r="J133" s="114"/>
      <c r="K133" s="114"/>
    </row>
    <row r="134" spans="1:11" s="3" customFormat="1" ht="20.25">
      <c r="A134" s="113" t="s">
        <v>58</v>
      </c>
      <c r="B134" s="112" t="s">
        <v>16</v>
      </c>
      <c r="C134" s="14" t="s">
        <v>2</v>
      </c>
      <c r="D134" s="49">
        <f>D137+D136</f>
        <v>3546</v>
      </c>
      <c r="E134" s="49">
        <f aca="true" t="shared" si="29" ref="E134:E139">F134+G134+H134+I134+J134+K134</f>
        <v>23602</v>
      </c>
      <c r="F134" s="49">
        <f aca="true" t="shared" si="30" ref="F134:K134">F135+F136+F137+F138+F139</f>
        <v>3473</v>
      </c>
      <c r="G134" s="49">
        <f t="shared" si="30"/>
        <v>3723</v>
      </c>
      <c r="H134" s="50">
        <f t="shared" si="30"/>
        <v>3939</v>
      </c>
      <c r="I134" s="50">
        <f t="shared" si="30"/>
        <v>3873</v>
      </c>
      <c r="J134" s="49">
        <f t="shared" si="30"/>
        <v>4245</v>
      </c>
      <c r="K134" s="49">
        <f t="shared" si="30"/>
        <v>4349</v>
      </c>
    </row>
    <row r="135" spans="1:11" s="3" customFormat="1" ht="20.25">
      <c r="A135" s="113"/>
      <c r="B135" s="112"/>
      <c r="C135" s="14" t="s">
        <v>3</v>
      </c>
      <c r="D135" s="15"/>
      <c r="E135" s="15">
        <f t="shared" si="29"/>
        <v>0</v>
      </c>
      <c r="F135" s="15"/>
      <c r="G135" s="15"/>
      <c r="H135" s="16"/>
      <c r="I135" s="16"/>
      <c r="J135" s="15"/>
      <c r="K135" s="15"/>
    </row>
    <row r="136" spans="1:11" s="3" customFormat="1" ht="20.25">
      <c r="A136" s="113"/>
      <c r="B136" s="112"/>
      <c r="C136" s="14" t="s">
        <v>4</v>
      </c>
      <c r="D136" s="49">
        <v>126</v>
      </c>
      <c r="E136" s="49">
        <f t="shared" si="29"/>
        <v>6</v>
      </c>
      <c r="F136" s="49"/>
      <c r="G136" s="49"/>
      <c r="H136" s="50"/>
      <c r="I136" s="50">
        <v>6</v>
      </c>
      <c r="J136" s="49"/>
      <c r="K136" s="49"/>
    </row>
    <row r="137" spans="1:11" s="3" customFormat="1" ht="40.5">
      <c r="A137" s="113"/>
      <c r="B137" s="112"/>
      <c r="C137" s="14" t="s">
        <v>5</v>
      </c>
      <c r="D137" s="49">
        <v>3420</v>
      </c>
      <c r="E137" s="49">
        <f t="shared" si="29"/>
        <v>23596</v>
      </c>
      <c r="F137" s="49">
        <v>3473</v>
      </c>
      <c r="G137" s="49">
        <v>3723</v>
      </c>
      <c r="H137" s="50">
        <v>3939</v>
      </c>
      <c r="I137" s="50">
        <v>3867</v>
      </c>
      <c r="J137" s="49">
        <v>4245</v>
      </c>
      <c r="K137" s="49">
        <v>4349</v>
      </c>
    </row>
    <row r="138" spans="1:11" s="3" customFormat="1" ht="40.5">
      <c r="A138" s="113"/>
      <c r="B138" s="112"/>
      <c r="C138" s="14" t="s">
        <v>6</v>
      </c>
      <c r="D138" s="15"/>
      <c r="E138" s="15">
        <f t="shared" si="29"/>
        <v>0</v>
      </c>
      <c r="F138" s="15"/>
      <c r="G138" s="15"/>
      <c r="H138" s="16"/>
      <c r="I138" s="16"/>
      <c r="J138" s="15"/>
      <c r="K138" s="15"/>
    </row>
    <row r="139" spans="1:11" s="3" customFormat="1" ht="20.25">
      <c r="A139" s="113"/>
      <c r="B139" s="112"/>
      <c r="C139" s="14" t="s">
        <v>7</v>
      </c>
      <c r="D139" s="15"/>
      <c r="E139" s="15">
        <f t="shared" si="29"/>
        <v>0</v>
      </c>
      <c r="F139" s="15"/>
      <c r="G139" s="15"/>
      <c r="H139" s="16"/>
      <c r="I139" s="16"/>
      <c r="J139" s="15"/>
      <c r="K139" s="15"/>
    </row>
    <row r="141" ht="16.5">
      <c r="J141"/>
    </row>
  </sheetData>
  <sheetProtection/>
  <mergeCells count="116">
    <mergeCell ref="B56:B58"/>
    <mergeCell ref="C56:C58"/>
    <mergeCell ref="D56:K56"/>
    <mergeCell ref="D57:D58"/>
    <mergeCell ref="K117:K118"/>
    <mergeCell ref="A116:A118"/>
    <mergeCell ref="B116:B118"/>
    <mergeCell ref="C116:C118"/>
    <mergeCell ref="D116:K116"/>
    <mergeCell ref="D117:D118"/>
    <mergeCell ref="G57:G58"/>
    <mergeCell ref="H57:H58"/>
    <mergeCell ref="G78:G79"/>
    <mergeCell ref="A77:A79"/>
    <mergeCell ref="D77:K77"/>
    <mergeCell ref="F78:F79"/>
    <mergeCell ref="E57:E58"/>
    <mergeCell ref="F57:F58"/>
    <mergeCell ref="K57:K58"/>
    <mergeCell ref="A56:A58"/>
    <mergeCell ref="A92:A97"/>
    <mergeCell ref="D78:D79"/>
    <mergeCell ref="E78:E79"/>
    <mergeCell ref="I57:I58"/>
    <mergeCell ref="J57:J58"/>
    <mergeCell ref="B77:B79"/>
    <mergeCell ref="C77:C79"/>
    <mergeCell ref="A86:A91"/>
    <mergeCell ref="B92:B97"/>
    <mergeCell ref="A80:A85"/>
    <mergeCell ref="H78:H79"/>
    <mergeCell ref="I78:I79"/>
    <mergeCell ref="J78:J79"/>
    <mergeCell ref="E132:E133"/>
    <mergeCell ref="C131:C133"/>
    <mergeCell ref="B104:B109"/>
    <mergeCell ref="D131:K131"/>
    <mergeCell ref="K78:K79"/>
    <mergeCell ref="B86:B91"/>
    <mergeCell ref="B80:B85"/>
    <mergeCell ref="B98:B103"/>
    <mergeCell ref="I132:I133"/>
    <mergeCell ref="G132:G133"/>
    <mergeCell ref="H132:H133"/>
    <mergeCell ref="B134:B139"/>
    <mergeCell ref="B131:B133"/>
    <mergeCell ref="D132:D133"/>
    <mergeCell ref="I117:I118"/>
    <mergeCell ref="E117:E118"/>
    <mergeCell ref="F117:F118"/>
    <mergeCell ref="A50:A55"/>
    <mergeCell ref="B50:B55"/>
    <mergeCell ref="A65:A70"/>
    <mergeCell ref="B65:B70"/>
    <mergeCell ref="K132:K133"/>
    <mergeCell ref="A59:A64"/>
    <mergeCell ref="A71:A76"/>
    <mergeCell ref="B71:B76"/>
    <mergeCell ref="A131:A133"/>
    <mergeCell ref="A98:A103"/>
    <mergeCell ref="A17:A22"/>
    <mergeCell ref="B11:B16"/>
    <mergeCell ref="B17:B22"/>
    <mergeCell ref="A44:A49"/>
    <mergeCell ref="B44:B49"/>
    <mergeCell ref="A32:A37"/>
    <mergeCell ref="B32:B37"/>
    <mergeCell ref="A26:A31"/>
    <mergeCell ref="A8:A10"/>
    <mergeCell ref="A23:A25"/>
    <mergeCell ref="A11:A16"/>
    <mergeCell ref="B23:B25"/>
    <mergeCell ref="B26:B31"/>
    <mergeCell ref="G9:G10"/>
    <mergeCell ref="D23:K23"/>
    <mergeCell ref="H24:H25"/>
    <mergeCell ref="I24:I25"/>
    <mergeCell ref="J24:J25"/>
    <mergeCell ref="H9:H10"/>
    <mergeCell ref="E9:E10"/>
    <mergeCell ref="C8:C10"/>
    <mergeCell ref="D9:D10"/>
    <mergeCell ref="F9:F10"/>
    <mergeCell ref="D8:K8"/>
    <mergeCell ref="I9:I10"/>
    <mergeCell ref="K9:K10"/>
    <mergeCell ref="J9:J10"/>
    <mergeCell ref="G1:K1"/>
    <mergeCell ref="G2:K2"/>
    <mergeCell ref="G3:K3"/>
    <mergeCell ref="G4:K4"/>
    <mergeCell ref="K24:K25"/>
    <mergeCell ref="G24:G25"/>
    <mergeCell ref="J5:K5"/>
    <mergeCell ref="A6:K6"/>
    <mergeCell ref="B8:B10"/>
    <mergeCell ref="F24:F25"/>
    <mergeCell ref="J132:J133"/>
    <mergeCell ref="A110:A115"/>
    <mergeCell ref="A119:A124"/>
    <mergeCell ref="B110:B115"/>
    <mergeCell ref="B119:B124"/>
    <mergeCell ref="F132:F133"/>
    <mergeCell ref="J117:J118"/>
    <mergeCell ref="G117:G118"/>
    <mergeCell ref="H117:H118"/>
    <mergeCell ref="C23:C25"/>
    <mergeCell ref="D24:D25"/>
    <mergeCell ref="E24:E25"/>
    <mergeCell ref="A38:A43"/>
    <mergeCell ref="B38:B43"/>
    <mergeCell ref="A134:A139"/>
    <mergeCell ref="B125:B130"/>
    <mergeCell ref="A125:A130"/>
    <mergeCell ref="A104:A109"/>
    <mergeCell ref="B59:B64"/>
  </mergeCells>
  <printOptions/>
  <pageMargins left="0.3937007874015748" right="0.3937007874015748" top="0.984251968503937" bottom="0.3937007874015748" header="0.31496062992125984" footer="0.31496062992125984"/>
  <pageSetup firstPageNumber="13" useFirstPageNumber="1" fitToHeight="0" fitToWidth="1" horizontalDpi="600" verticalDpi="600" orientation="landscape" paperSize="9" scale="62" r:id="rId3"/>
  <headerFooter alignWithMargins="0">
    <oddHeader>&amp;C&amp;"Times New Roman,обычный"&amp;16&amp;P</oddHeader>
  </headerFooter>
  <rowBreaks count="4" manualBreakCount="4">
    <brk id="22" max="255" man="1"/>
    <brk id="55" max="255" man="1"/>
    <brk id="76" max="255" man="1"/>
    <brk id="115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135"/>
  <sheetViews>
    <sheetView view="pageBreakPreview" zoomScale="65" zoomScaleNormal="80" zoomScaleSheetLayoutView="65" workbookViewId="0" topLeftCell="A128">
      <selection activeCell="T24" sqref="T24"/>
    </sheetView>
  </sheetViews>
  <sheetFormatPr defaultColWidth="9.140625" defaultRowHeight="15"/>
  <cols>
    <col min="1" max="1" width="33.8515625" style="1" customWidth="1"/>
    <col min="2" max="2" width="37.57421875" style="4" customWidth="1"/>
    <col min="3" max="3" width="37.57421875" style="1" customWidth="1"/>
    <col min="4" max="4" width="14.7109375" style="1" customWidth="1"/>
    <col min="5" max="5" width="15.421875" style="1" customWidth="1"/>
    <col min="6" max="7" width="15.7109375" style="1" customWidth="1"/>
    <col min="8" max="8" width="15.7109375" style="10" customWidth="1"/>
    <col min="9" max="9" width="15.28125" style="10" customWidth="1"/>
    <col min="10" max="10" width="16.57421875" style="1" customWidth="1"/>
    <col min="11" max="11" width="15.28125" style="1" hidden="1" customWidth="1"/>
    <col min="12" max="16384" width="9.140625" style="1" customWidth="1"/>
  </cols>
  <sheetData>
    <row r="1" spans="1:11" ht="26.25">
      <c r="A1" s="40"/>
      <c r="B1" s="41"/>
      <c r="C1" s="40"/>
      <c r="D1" s="40"/>
      <c r="E1" s="40"/>
      <c r="F1" s="42"/>
      <c r="G1" s="43"/>
      <c r="H1" s="43"/>
      <c r="I1" s="44"/>
      <c r="J1" s="44" t="s">
        <v>69</v>
      </c>
      <c r="K1" s="44"/>
    </row>
    <row r="2" spans="1:11" ht="64.5" customHeight="1">
      <c r="A2" s="141" t="s">
        <v>103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26.25" customHeight="1">
      <c r="A3" s="5"/>
      <c r="B3" s="5"/>
      <c r="C3" s="5"/>
      <c r="D3" s="5"/>
      <c r="E3" s="5"/>
      <c r="F3" s="5"/>
      <c r="G3" s="5"/>
      <c r="H3" s="11"/>
      <c r="I3" s="11"/>
      <c r="J3" s="5"/>
      <c r="K3" s="5"/>
    </row>
    <row r="4" spans="1:11" s="66" customFormat="1" ht="22.5" customHeight="1">
      <c r="A4" s="125" t="s">
        <v>17</v>
      </c>
      <c r="B4" s="106" t="s">
        <v>68</v>
      </c>
      <c r="C4" s="106" t="s">
        <v>1</v>
      </c>
      <c r="D4" s="125" t="s">
        <v>62</v>
      </c>
      <c r="E4" s="125"/>
      <c r="F4" s="125"/>
      <c r="G4" s="125"/>
      <c r="H4" s="125"/>
      <c r="I4" s="125"/>
      <c r="J4" s="125"/>
      <c r="K4" s="68"/>
    </row>
    <row r="5" spans="1:11" s="66" customFormat="1" ht="15" customHeight="1">
      <c r="A5" s="125"/>
      <c r="B5" s="107"/>
      <c r="C5" s="107"/>
      <c r="D5" s="110">
        <v>2020</v>
      </c>
      <c r="E5" s="110" t="s">
        <v>92</v>
      </c>
      <c r="F5" s="110">
        <v>2021</v>
      </c>
      <c r="G5" s="110">
        <v>2022</v>
      </c>
      <c r="H5" s="124">
        <v>2023</v>
      </c>
      <c r="I5" s="124">
        <v>2024</v>
      </c>
      <c r="J5" s="110">
        <v>2025</v>
      </c>
      <c r="K5" s="110">
        <v>2020</v>
      </c>
    </row>
    <row r="6" spans="1:11" s="66" customFormat="1" ht="115.5" customHeight="1">
      <c r="A6" s="125"/>
      <c r="B6" s="108"/>
      <c r="C6" s="108"/>
      <c r="D6" s="110"/>
      <c r="E6" s="110"/>
      <c r="F6" s="110"/>
      <c r="G6" s="110"/>
      <c r="H6" s="124"/>
      <c r="I6" s="124"/>
      <c r="J6" s="110"/>
      <c r="K6" s="110"/>
    </row>
    <row r="7" spans="1:11" s="3" customFormat="1" ht="27" customHeight="1">
      <c r="A7" s="113" t="s">
        <v>18</v>
      </c>
      <c r="B7" s="112" t="s">
        <v>75</v>
      </c>
      <c r="C7" s="14" t="s">
        <v>2</v>
      </c>
      <c r="D7" s="49">
        <f>D8+D9+D10+D11+D12</f>
        <v>189553</v>
      </c>
      <c r="E7" s="49">
        <f aca="true" t="shared" si="0" ref="E7:E18">F7+G7+H7+I7+J7+K7</f>
        <v>931585</v>
      </c>
      <c r="F7" s="49">
        <f>F8+F9+F10+F11+F12</f>
        <v>186317</v>
      </c>
      <c r="G7" s="49">
        <f>G8+G9+G10+G11+G12</f>
        <v>186317</v>
      </c>
      <c r="H7" s="50">
        <f>H8+H9+H10+H11+H12</f>
        <v>186317</v>
      </c>
      <c r="I7" s="50">
        <f>I8+I9+I10+I11+I12</f>
        <v>186317</v>
      </c>
      <c r="J7" s="49">
        <f>J8+J9+J10+J11+J12</f>
        <v>186317</v>
      </c>
      <c r="K7" s="15"/>
    </row>
    <row r="8" spans="1:11" s="3" customFormat="1" ht="21" customHeight="1">
      <c r="A8" s="113"/>
      <c r="B8" s="112"/>
      <c r="C8" s="14" t="s">
        <v>3</v>
      </c>
      <c r="D8" s="15"/>
      <c r="E8" s="15">
        <f t="shared" si="0"/>
        <v>0</v>
      </c>
      <c r="F8" s="15">
        <f aca="true" t="shared" si="1" ref="F8:J12">F14+F84+F111</f>
        <v>0</v>
      </c>
      <c r="G8" s="15">
        <f t="shared" si="1"/>
        <v>0</v>
      </c>
      <c r="H8" s="15">
        <f t="shared" si="1"/>
        <v>0</v>
      </c>
      <c r="I8" s="16">
        <f t="shared" si="1"/>
        <v>0</v>
      </c>
      <c r="J8" s="15">
        <f t="shared" si="1"/>
        <v>0</v>
      </c>
      <c r="K8" s="15"/>
    </row>
    <row r="9" spans="1:11" s="3" customFormat="1" ht="20.25">
      <c r="A9" s="113"/>
      <c r="B9" s="112"/>
      <c r="C9" s="14" t="s">
        <v>4</v>
      </c>
      <c r="D9" s="49">
        <f>D15+D85+D112</f>
        <v>3570</v>
      </c>
      <c r="E9" s="15">
        <f t="shared" si="0"/>
        <v>0</v>
      </c>
      <c r="F9" s="15">
        <f t="shared" si="1"/>
        <v>0</v>
      </c>
      <c r="G9" s="15">
        <f t="shared" si="1"/>
        <v>0</v>
      </c>
      <c r="H9" s="15">
        <f t="shared" si="1"/>
        <v>0</v>
      </c>
      <c r="I9" s="16">
        <f t="shared" si="1"/>
        <v>0</v>
      </c>
      <c r="J9" s="15">
        <f t="shared" si="1"/>
        <v>0</v>
      </c>
      <c r="K9" s="15"/>
    </row>
    <row r="10" spans="1:11" s="3" customFormat="1" ht="39" customHeight="1">
      <c r="A10" s="113"/>
      <c r="B10" s="112"/>
      <c r="C10" s="14" t="s">
        <v>5</v>
      </c>
      <c r="D10" s="49">
        <f>D16+D86+D113</f>
        <v>159916</v>
      </c>
      <c r="E10" s="49">
        <f t="shared" si="0"/>
        <v>799580</v>
      </c>
      <c r="F10" s="49">
        <f t="shared" si="1"/>
        <v>159916</v>
      </c>
      <c r="G10" s="49">
        <f t="shared" si="1"/>
        <v>159916</v>
      </c>
      <c r="H10" s="49">
        <f t="shared" si="1"/>
        <v>159916</v>
      </c>
      <c r="I10" s="50">
        <f t="shared" si="1"/>
        <v>159916</v>
      </c>
      <c r="J10" s="49">
        <f t="shared" si="1"/>
        <v>159916</v>
      </c>
      <c r="K10" s="15"/>
    </row>
    <row r="11" spans="1:11" s="3" customFormat="1" ht="38.25" customHeight="1">
      <c r="A11" s="113"/>
      <c r="B11" s="112"/>
      <c r="C11" s="14" t="s">
        <v>6</v>
      </c>
      <c r="D11" s="15"/>
      <c r="E11" s="15">
        <f t="shared" si="0"/>
        <v>0</v>
      </c>
      <c r="F11" s="15">
        <f t="shared" si="1"/>
        <v>0</v>
      </c>
      <c r="G11" s="15">
        <f t="shared" si="1"/>
        <v>0</v>
      </c>
      <c r="H11" s="15">
        <f t="shared" si="1"/>
        <v>0</v>
      </c>
      <c r="I11" s="16">
        <f t="shared" si="1"/>
        <v>0</v>
      </c>
      <c r="J11" s="15">
        <f t="shared" si="1"/>
        <v>0</v>
      </c>
      <c r="K11" s="15"/>
    </row>
    <row r="12" spans="1:11" s="3" customFormat="1" ht="24" customHeight="1">
      <c r="A12" s="113"/>
      <c r="B12" s="112"/>
      <c r="C12" s="14" t="s">
        <v>7</v>
      </c>
      <c r="D12" s="49">
        <f>D18+D88+D115</f>
        <v>26067</v>
      </c>
      <c r="E12" s="49">
        <f t="shared" si="0"/>
        <v>132005</v>
      </c>
      <c r="F12" s="49">
        <f t="shared" si="1"/>
        <v>26401</v>
      </c>
      <c r="G12" s="49">
        <f t="shared" si="1"/>
        <v>26401</v>
      </c>
      <c r="H12" s="49">
        <f t="shared" si="1"/>
        <v>26401</v>
      </c>
      <c r="I12" s="50">
        <f t="shared" si="1"/>
        <v>26401</v>
      </c>
      <c r="J12" s="49">
        <f t="shared" si="1"/>
        <v>26401</v>
      </c>
      <c r="K12" s="15"/>
    </row>
    <row r="13" spans="1:11" s="3" customFormat="1" ht="24.75" customHeight="1">
      <c r="A13" s="113" t="s">
        <v>19</v>
      </c>
      <c r="B13" s="128" t="s">
        <v>8</v>
      </c>
      <c r="C13" s="29" t="s">
        <v>2</v>
      </c>
      <c r="D13" s="50">
        <f>D16+D18</f>
        <v>171501</v>
      </c>
      <c r="E13" s="50">
        <f t="shared" si="0"/>
        <v>858775</v>
      </c>
      <c r="F13" s="50">
        <f>F14+F15+F16+F17+F18</f>
        <v>171755</v>
      </c>
      <c r="G13" s="50">
        <f>G14+G15+G16+G17+G18</f>
        <v>171755</v>
      </c>
      <c r="H13" s="50">
        <f>H14+H15+H16+H17+H18</f>
        <v>171755</v>
      </c>
      <c r="I13" s="50">
        <f>I14+I15+I16+I17+I18</f>
        <v>171755</v>
      </c>
      <c r="J13" s="50">
        <f>J14+J15+J16+J17+J18</f>
        <v>171755</v>
      </c>
      <c r="K13" s="16"/>
    </row>
    <row r="14" spans="1:11" s="3" customFormat="1" ht="20.25" customHeight="1">
      <c r="A14" s="113"/>
      <c r="B14" s="128"/>
      <c r="C14" s="29" t="s">
        <v>3</v>
      </c>
      <c r="D14" s="16"/>
      <c r="E14" s="16">
        <f t="shared" si="0"/>
        <v>0</v>
      </c>
      <c r="F14" s="16">
        <f aca="true" t="shared" si="2" ref="F14:J18">F20+F53+F62</f>
        <v>0</v>
      </c>
      <c r="G14" s="16">
        <f t="shared" si="2"/>
        <v>0</v>
      </c>
      <c r="H14" s="16">
        <f t="shared" si="2"/>
        <v>0</v>
      </c>
      <c r="I14" s="16">
        <f t="shared" si="2"/>
        <v>0</v>
      </c>
      <c r="J14" s="16">
        <f t="shared" si="2"/>
        <v>0</v>
      </c>
      <c r="K14" s="16"/>
    </row>
    <row r="15" spans="1:11" s="3" customFormat="1" ht="20.25">
      <c r="A15" s="113"/>
      <c r="B15" s="128"/>
      <c r="C15" s="29" t="s">
        <v>4</v>
      </c>
      <c r="D15" s="16"/>
      <c r="E15" s="16">
        <f t="shared" si="0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16">
        <f t="shared" si="2"/>
        <v>0</v>
      </c>
      <c r="K15" s="16"/>
    </row>
    <row r="16" spans="1:11" s="3" customFormat="1" ht="39.75" customHeight="1">
      <c r="A16" s="113"/>
      <c r="B16" s="128"/>
      <c r="C16" s="29" t="s">
        <v>5</v>
      </c>
      <c r="D16" s="50">
        <f>D22+D55+D64+D31</f>
        <v>145434</v>
      </c>
      <c r="E16" s="50">
        <f t="shared" si="0"/>
        <v>726770</v>
      </c>
      <c r="F16" s="50">
        <f t="shared" si="2"/>
        <v>145354</v>
      </c>
      <c r="G16" s="50">
        <f t="shared" si="2"/>
        <v>145354</v>
      </c>
      <c r="H16" s="50">
        <f t="shared" si="2"/>
        <v>145354</v>
      </c>
      <c r="I16" s="50">
        <f t="shared" si="2"/>
        <v>145354</v>
      </c>
      <c r="J16" s="50">
        <f t="shared" si="2"/>
        <v>145354</v>
      </c>
      <c r="K16" s="16"/>
    </row>
    <row r="17" spans="1:11" s="3" customFormat="1" ht="41.25" customHeight="1">
      <c r="A17" s="113"/>
      <c r="B17" s="128"/>
      <c r="C17" s="29" t="s">
        <v>6</v>
      </c>
      <c r="D17" s="16"/>
      <c r="E17" s="16">
        <f t="shared" si="0"/>
        <v>0</v>
      </c>
      <c r="F17" s="16">
        <f t="shared" si="2"/>
        <v>0</v>
      </c>
      <c r="G17" s="16">
        <f t="shared" si="2"/>
        <v>0</v>
      </c>
      <c r="H17" s="16">
        <f t="shared" si="2"/>
        <v>0</v>
      </c>
      <c r="I17" s="16">
        <f t="shared" si="2"/>
        <v>0</v>
      </c>
      <c r="J17" s="16">
        <f t="shared" si="2"/>
        <v>0</v>
      </c>
      <c r="K17" s="16"/>
    </row>
    <row r="18" spans="1:11" s="3" customFormat="1" ht="22.5" customHeight="1">
      <c r="A18" s="113"/>
      <c r="B18" s="128"/>
      <c r="C18" s="29" t="s">
        <v>7</v>
      </c>
      <c r="D18" s="50">
        <f>D66+D24</f>
        <v>26067</v>
      </c>
      <c r="E18" s="50">
        <f t="shared" si="0"/>
        <v>132005</v>
      </c>
      <c r="F18" s="50">
        <f t="shared" si="2"/>
        <v>26401</v>
      </c>
      <c r="G18" s="50">
        <f t="shared" si="2"/>
        <v>26401</v>
      </c>
      <c r="H18" s="50">
        <f t="shared" si="2"/>
        <v>26401</v>
      </c>
      <c r="I18" s="50">
        <f t="shared" si="2"/>
        <v>26401</v>
      </c>
      <c r="J18" s="50">
        <f t="shared" si="2"/>
        <v>26401</v>
      </c>
      <c r="K18" s="16"/>
    </row>
    <row r="19" spans="1:11" s="3" customFormat="1" ht="20.25">
      <c r="A19" s="113" t="s">
        <v>66</v>
      </c>
      <c r="B19" s="112" t="s">
        <v>9</v>
      </c>
      <c r="C19" s="14" t="s">
        <v>2</v>
      </c>
      <c r="D19" s="49">
        <f>D22+D24</f>
        <v>10171</v>
      </c>
      <c r="E19" s="49">
        <f aca="true" t="shared" si="3" ref="E19:E24">F19+G19+H19+I19+J19+K19</f>
        <v>50705</v>
      </c>
      <c r="F19" s="49">
        <f>F20+F21+F22+F23+F24</f>
        <v>10141</v>
      </c>
      <c r="G19" s="49">
        <f>G20+G21+G22+G23+G24</f>
        <v>10141</v>
      </c>
      <c r="H19" s="49">
        <f>H20+H21+H22+H23+H24</f>
        <v>10141</v>
      </c>
      <c r="I19" s="50">
        <f>I20+I21+I22+I23+I24</f>
        <v>10141</v>
      </c>
      <c r="J19" s="49">
        <f>J20+J21+J22+J23+J24</f>
        <v>10141</v>
      </c>
      <c r="K19" s="15"/>
    </row>
    <row r="20" spans="1:11" s="3" customFormat="1" ht="22.5" customHeight="1">
      <c r="A20" s="113"/>
      <c r="B20" s="112"/>
      <c r="C20" s="14" t="s">
        <v>3</v>
      </c>
      <c r="D20" s="15"/>
      <c r="E20" s="15">
        <f t="shared" si="3"/>
        <v>0</v>
      </c>
      <c r="F20" s="15"/>
      <c r="G20" s="15"/>
      <c r="H20" s="15"/>
      <c r="I20" s="15"/>
      <c r="J20" s="15"/>
      <c r="K20" s="15"/>
    </row>
    <row r="21" spans="1:11" s="3" customFormat="1" ht="20.25">
      <c r="A21" s="113"/>
      <c r="B21" s="112"/>
      <c r="C21" s="14" t="s">
        <v>4</v>
      </c>
      <c r="D21" s="15"/>
      <c r="E21" s="15">
        <f t="shared" si="3"/>
        <v>0</v>
      </c>
      <c r="F21" s="15"/>
      <c r="G21" s="15"/>
      <c r="H21" s="15"/>
      <c r="I21" s="15"/>
      <c r="J21" s="15"/>
      <c r="K21" s="15"/>
    </row>
    <row r="22" spans="1:11" s="3" customFormat="1" ht="40.5">
      <c r="A22" s="113"/>
      <c r="B22" s="112"/>
      <c r="C22" s="14" t="s">
        <v>5</v>
      </c>
      <c r="D22" s="49">
        <f>10141</f>
        <v>10141</v>
      </c>
      <c r="E22" s="49">
        <f t="shared" si="3"/>
        <v>50705</v>
      </c>
      <c r="F22" s="49">
        <v>10141</v>
      </c>
      <c r="G22" s="49">
        <v>10141</v>
      </c>
      <c r="H22" s="49">
        <v>10141</v>
      </c>
      <c r="I22" s="49">
        <v>10141</v>
      </c>
      <c r="J22" s="49">
        <v>10141</v>
      </c>
      <c r="K22" s="15"/>
    </row>
    <row r="23" spans="1:11" s="3" customFormat="1" ht="59.25" customHeight="1">
      <c r="A23" s="113"/>
      <c r="B23" s="112"/>
      <c r="C23" s="14" t="s">
        <v>6</v>
      </c>
      <c r="D23" s="15"/>
      <c r="E23" s="15">
        <f t="shared" si="3"/>
        <v>0</v>
      </c>
      <c r="F23" s="15"/>
      <c r="G23" s="15"/>
      <c r="H23" s="15"/>
      <c r="I23" s="15"/>
      <c r="J23" s="15"/>
      <c r="K23" s="15"/>
    </row>
    <row r="24" spans="1:11" s="3" customFormat="1" ht="24.75" customHeight="1">
      <c r="A24" s="113"/>
      <c r="B24" s="112"/>
      <c r="C24" s="14" t="s">
        <v>7</v>
      </c>
      <c r="D24" s="49">
        <v>30</v>
      </c>
      <c r="E24" s="15">
        <f t="shared" si="3"/>
        <v>0</v>
      </c>
      <c r="F24" s="15"/>
      <c r="G24" s="15"/>
      <c r="H24" s="15"/>
      <c r="I24" s="15"/>
      <c r="J24" s="15"/>
      <c r="K24" s="15"/>
    </row>
    <row r="25" spans="1:11" s="66" customFormat="1" ht="21.75" customHeight="1">
      <c r="A25" s="125" t="s">
        <v>17</v>
      </c>
      <c r="B25" s="106" t="s">
        <v>68</v>
      </c>
      <c r="C25" s="106" t="s">
        <v>1</v>
      </c>
      <c r="D25" s="125" t="s">
        <v>62</v>
      </c>
      <c r="E25" s="125"/>
      <c r="F25" s="125"/>
      <c r="G25" s="125"/>
      <c r="H25" s="125"/>
      <c r="I25" s="125"/>
      <c r="J25" s="125"/>
      <c r="K25" s="68"/>
    </row>
    <row r="26" spans="1:11" s="66" customFormat="1" ht="15" customHeight="1">
      <c r="A26" s="125"/>
      <c r="B26" s="107"/>
      <c r="C26" s="107"/>
      <c r="D26" s="110">
        <v>2020</v>
      </c>
      <c r="E26" s="110" t="s">
        <v>92</v>
      </c>
      <c r="F26" s="110">
        <v>2021</v>
      </c>
      <c r="G26" s="110">
        <v>2022</v>
      </c>
      <c r="H26" s="124">
        <v>2023</v>
      </c>
      <c r="I26" s="124">
        <v>2024</v>
      </c>
      <c r="J26" s="110">
        <v>2025</v>
      </c>
      <c r="K26" s="110">
        <v>2020</v>
      </c>
    </row>
    <row r="27" spans="1:11" s="66" customFormat="1" ht="115.5" customHeight="1">
      <c r="A27" s="125"/>
      <c r="B27" s="108"/>
      <c r="C27" s="108"/>
      <c r="D27" s="110"/>
      <c r="E27" s="110"/>
      <c r="F27" s="110"/>
      <c r="G27" s="110"/>
      <c r="H27" s="124"/>
      <c r="I27" s="124"/>
      <c r="J27" s="110"/>
      <c r="K27" s="110"/>
    </row>
    <row r="28" spans="1:11" s="3" customFormat="1" ht="27" customHeight="1" hidden="1">
      <c r="A28" s="111" t="s">
        <v>74</v>
      </c>
      <c r="B28" s="112" t="s">
        <v>84</v>
      </c>
      <c r="C28" s="14" t="s">
        <v>2</v>
      </c>
      <c r="D28" s="15">
        <f>D29+D30+D31+D32+D33</f>
        <v>0</v>
      </c>
      <c r="E28" s="15">
        <f aca="true" t="shared" si="4" ref="E28:E51">F28+G28+H28+I28+J28+K28</f>
        <v>0</v>
      </c>
      <c r="F28" s="15">
        <f>F29+F30+F31+F32+F33</f>
        <v>0</v>
      </c>
      <c r="G28" s="15">
        <f>G29+G30+G31+G32+G33</f>
        <v>0</v>
      </c>
      <c r="H28" s="15">
        <f>H29+H30+H31+H32+H33</f>
        <v>0</v>
      </c>
      <c r="I28" s="16">
        <f>I29+I30+I31+I32+I33</f>
        <v>0</v>
      </c>
      <c r="J28" s="15">
        <f>J29+J30+J31+J32+J33</f>
        <v>0</v>
      </c>
      <c r="K28" s="15"/>
    </row>
    <row r="29" spans="1:11" s="3" customFormat="1" ht="34.5" customHeight="1" hidden="1">
      <c r="A29" s="111"/>
      <c r="B29" s="112"/>
      <c r="C29" s="14" t="s">
        <v>3</v>
      </c>
      <c r="D29" s="15"/>
      <c r="E29" s="15">
        <f t="shared" si="4"/>
        <v>0</v>
      </c>
      <c r="F29" s="15"/>
      <c r="G29" s="15"/>
      <c r="H29" s="15"/>
      <c r="I29" s="15"/>
      <c r="J29" s="15"/>
      <c r="K29" s="15"/>
    </row>
    <row r="30" spans="1:11" s="3" customFormat="1" ht="28.5" customHeight="1" hidden="1">
      <c r="A30" s="111"/>
      <c r="B30" s="112"/>
      <c r="C30" s="14" t="s">
        <v>4</v>
      </c>
      <c r="D30" s="15"/>
      <c r="E30" s="15">
        <f t="shared" si="4"/>
        <v>0</v>
      </c>
      <c r="F30" s="15"/>
      <c r="G30" s="15"/>
      <c r="H30" s="15"/>
      <c r="I30" s="15"/>
      <c r="J30" s="15"/>
      <c r="K30" s="15"/>
    </row>
    <row r="31" spans="1:11" s="3" customFormat="1" ht="20.25" hidden="1">
      <c r="A31" s="111"/>
      <c r="B31" s="112"/>
      <c r="C31" s="14" t="s">
        <v>5</v>
      </c>
      <c r="D31" s="15"/>
      <c r="E31" s="15">
        <f t="shared" si="4"/>
        <v>0</v>
      </c>
      <c r="F31" s="15"/>
      <c r="G31" s="15"/>
      <c r="H31" s="15"/>
      <c r="I31" s="15"/>
      <c r="J31" s="15"/>
      <c r="K31" s="15"/>
    </row>
    <row r="32" spans="1:11" s="3" customFormat="1" ht="53.25" customHeight="1" hidden="1">
      <c r="A32" s="111"/>
      <c r="B32" s="112"/>
      <c r="C32" s="14" t="s">
        <v>6</v>
      </c>
      <c r="D32" s="15"/>
      <c r="E32" s="15">
        <f t="shared" si="4"/>
        <v>0</v>
      </c>
      <c r="F32" s="15"/>
      <c r="G32" s="15"/>
      <c r="H32" s="15"/>
      <c r="I32" s="15"/>
      <c r="J32" s="15"/>
      <c r="K32" s="15"/>
    </row>
    <row r="33" spans="1:11" s="3" customFormat="1" ht="32.25" customHeight="1" hidden="1">
      <c r="A33" s="111"/>
      <c r="B33" s="112"/>
      <c r="C33" s="14" t="s">
        <v>7</v>
      </c>
      <c r="D33" s="17"/>
      <c r="E33" s="15">
        <f t="shared" si="4"/>
        <v>0</v>
      </c>
      <c r="F33" s="17"/>
      <c r="G33" s="17"/>
      <c r="H33" s="17"/>
      <c r="I33" s="17"/>
      <c r="J33" s="17"/>
      <c r="K33" s="17"/>
    </row>
    <row r="34" spans="1:11" s="3" customFormat="1" ht="27" customHeight="1">
      <c r="A34" s="111" t="s">
        <v>98</v>
      </c>
      <c r="B34" s="112" t="s">
        <v>85</v>
      </c>
      <c r="C34" s="14" t="s">
        <v>2</v>
      </c>
      <c r="D34" s="49">
        <f>D35+D36+D37+D38+D39</f>
        <v>30</v>
      </c>
      <c r="E34" s="15">
        <f aca="true" t="shared" si="5" ref="E34:E39">F34+G34+H34+I34+J34+K34</f>
        <v>0</v>
      </c>
      <c r="F34" s="15">
        <f>F35+F36+F37+F38+F39</f>
        <v>0</v>
      </c>
      <c r="G34" s="15">
        <f>G35+G36+G37+G38+G39</f>
        <v>0</v>
      </c>
      <c r="H34" s="15">
        <f>H35+H36+H37+H38+H39</f>
        <v>0</v>
      </c>
      <c r="I34" s="16">
        <f>I35+I36+I37+I38+I39</f>
        <v>0</v>
      </c>
      <c r="J34" s="15">
        <f>J35+J36+J37+J38+J39</f>
        <v>0</v>
      </c>
      <c r="K34" s="15"/>
    </row>
    <row r="35" spans="1:11" s="3" customFormat="1" ht="34.5" customHeight="1">
      <c r="A35" s="111"/>
      <c r="B35" s="112"/>
      <c r="C35" s="14" t="s">
        <v>3</v>
      </c>
      <c r="D35" s="15"/>
      <c r="E35" s="15">
        <f t="shared" si="5"/>
        <v>0</v>
      </c>
      <c r="F35" s="15"/>
      <c r="G35" s="15"/>
      <c r="H35" s="15"/>
      <c r="I35" s="15"/>
      <c r="J35" s="15"/>
      <c r="K35" s="15"/>
    </row>
    <row r="36" spans="1:11" s="3" customFormat="1" ht="28.5" customHeight="1">
      <c r="A36" s="111"/>
      <c r="B36" s="112"/>
      <c r="C36" s="14" t="s">
        <v>4</v>
      </c>
      <c r="D36" s="15"/>
      <c r="E36" s="15">
        <f t="shared" si="5"/>
        <v>0</v>
      </c>
      <c r="F36" s="15"/>
      <c r="G36" s="15"/>
      <c r="H36" s="15"/>
      <c r="I36" s="15"/>
      <c r="J36" s="15"/>
      <c r="K36" s="15"/>
    </row>
    <row r="37" spans="1:11" s="3" customFormat="1" ht="28.5" customHeight="1">
      <c r="A37" s="111"/>
      <c r="B37" s="112"/>
      <c r="C37" s="14" t="s">
        <v>5</v>
      </c>
      <c r="D37" s="15"/>
      <c r="E37" s="15">
        <f t="shared" si="5"/>
        <v>0</v>
      </c>
      <c r="F37" s="15"/>
      <c r="G37" s="15"/>
      <c r="H37" s="15"/>
      <c r="I37" s="15"/>
      <c r="J37" s="15"/>
      <c r="K37" s="15"/>
    </row>
    <row r="38" spans="1:11" s="3" customFormat="1" ht="53.25" customHeight="1">
      <c r="A38" s="111"/>
      <c r="B38" s="112"/>
      <c r="C38" s="14" t="s">
        <v>6</v>
      </c>
      <c r="D38" s="15"/>
      <c r="E38" s="15">
        <f t="shared" si="5"/>
        <v>0</v>
      </c>
      <c r="F38" s="15"/>
      <c r="G38" s="15"/>
      <c r="H38" s="15"/>
      <c r="I38" s="15"/>
      <c r="J38" s="15"/>
      <c r="K38" s="15"/>
    </row>
    <row r="39" spans="1:11" s="3" customFormat="1" ht="32.25" customHeight="1">
      <c r="A39" s="111"/>
      <c r="B39" s="112"/>
      <c r="C39" s="14" t="s">
        <v>7</v>
      </c>
      <c r="D39" s="61">
        <v>30</v>
      </c>
      <c r="E39" s="15">
        <f t="shared" si="5"/>
        <v>0</v>
      </c>
      <c r="F39" s="17"/>
      <c r="G39" s="17"/>
      <c r="H39" s="17"/>
      <c r="I39" s="17"/>
      <c r="J39" s="17"/>
      <c r="K39" s="17"/>
    </row>
    <row r="40" spans="1:11" s="3" customFormat="1" ht="27" customHeight="1">
      <c r="A40" s="111" t="s">
        <v>94</v>
      </c>
      <c r="B40" s="112" t="s">
        <v>83</v>
      </c>
      <c r="C40" s="14" t="s">
        <v>2</v>
      </c>
      <c r="D40" s="49">
        <f>D41+D42+D43+D44+D45</f>
        <v>5</v>
      </c>
      <c r="E40" s="15">
        <f t="shared" si="4"/>
        <v>0</v>
      </c>
      <c r="F40" s="15">
        <f>F41+F42+F43+F44+F45</f>
        <v>0</v>
      </c>
      <c r="G40" s="15">
        <f>G41+G42+G43+G44+G45</f>
        <v>0</v>
      </c>
      <c r="H40" s="15">
        <f>H41+H42+H43+H44+H45</f>
        <v>0</v>
      </c>
      <c r="I40" s="16">
        <f>I41+I42+I43+I44+I45</f>
        <v>0</v>
      </c>
      <c r="J40" s="15">
        <f>J41+J42+J43+J44+J45</f>
        <v>0</v>
      </c>
      <c r="K40" s="15"/>
    </row>
    <row r="41" spans="1:11" s="3" customFormat="1" ht="34.5" customHeight="1">
      <c r="A41" s="111"/>
      <c r="B41" s="112"/>
      <c r="C41" s="14" t="s">
        <v>3</v>
      </c>
      <c r="D41" s="15"/>
      <c r="E41" s="15">
        <f t="shared" si="4"/>
        <v>0</v>
      </c>
      <c r="F41" s="15"/>
      <c r="G41" s="15"/>
      <c r="H41" s="15"/>
      <c r="I41" s="15"/>
      <c r="J41" s="15"/>
      <c r="K41" s="15"/>
    </row>
    <row r="42" spans="1:11" s="3" customFormat="1" ht="38.25" customHeight="1">
      <c r="A42" s="111"/>
      <c r="B42" s="112"/>
      <c r="C42" s="14" t="s">
        <v>4</v>
      </c>
      <c r="D42" s="15"/>
      <c r="E42" s="15">
        <f t="shared" si="4"/>
        <v>0</v>
      </c>
      <c r="F42" s="15"/>
      <c r="G42" s="15"/>
      <c r="H42" s="15"/>
      <c r="I42" s="15"/>
      <c r="J42" s="15"/>
      <c r="K42" s="15"/>
    </row>
    <row r="43" spans="1:11" s="3" customFormat="1" ht="27" customHeight="1">
      <c r="A43" s="111"/>
      <c r="B43" s="112"/>
      <c r="C43" s="14" t="s">
        <v>5</v>
      </c>
      <c r="D43" s="49">
        <v>5</v>
      </c>
      <c r="E43" s="15">
        <f t="shared" si="4"/>
        <v>0</v>
      </c>
      <c r="F43" s="15"/>
      <c r="G43" s="15"/>
      <c r="H43" s="15"/>
      <c r="I43" s="15"/>
      <c r="J43" s="15"/>
      <c r="K43" s="15"/>
    </row>
    <row r="44" spans="1:11" s="3" customFormat="1" ht="59.25" customHeight="1">
      <c r="A44" s="111"/>
      <c r="B44" s="112"/>
      <c r="C44" s="14" t="s">
        <v>6</v>
      </c>
      <c r="D44" s="15"/>
      <c r="E44" s="15">
        <f t="shared" si="4"/>
        <v>0</v>
      </c>
      <c r="F44" s="15"/>
      <c r="G44" s="15"/>
      <c r="H44" s="15"/>
      <c r="I44" s="15"/>
      <c r="J44" s="15"/>
      <c r="K44" s="15"/>
    </row>
    <row r="45" spans="1:11" s="3" customFormat="1" ht="32.25" customHeight="1">
      <c r="A45" s="111"/>
      <c r="B45" s="112"/>
      <c r="C45" s="14" t="s">
        <v>7</v>
      </c>
      <c r="D45" s="17"/>
      <c r="E45" s="15">
        <f t="shared" si="4"/>
        <v>0</v>
      </c>
      <c r="F45" s="17"/>
      <c r="G45" s="17"/>
      <c r="H45" s="17"/>
      <c r="I45" s="17"/>
      <c r="J45" s="17"/>
      <c r="K45" s="17"/>
    </row>
    <row r="46" spans="1:11" s="3" customFormat="1" ht="27" customHeight="1" hidden="1">
      <c r="A46" s="111" t="s">
        <v>74</v>
      </c>
      <c r="B46" s="112" t="s">
        <v>85</v>
      </c>
      <c r="C46" s="14" t="s">
        <v>2</v>
      </c>
      <c r="D46" s="15">
        <f>D47+D48+D49+D50+D51</f>
        <v>30</v>
      </c>
      <c r="E46" s="15">
        <f t="shared" si="4"/>
        <v>0</v>
      </c>
      <c r="F46" s="15">
        <f>F47+F48+F49+F50+F51</f>
        <v>0</v>
      </c>
      <c r="G46" s="15">
        <f>G47+G48+G49+G50+G51</f>
        <v>0</v>
      </c>
      <c r="H46" s="15">
        <f>H47+H48+H49+H50+H51</f>
        <v>0</v>
      </c>
      <c r="I46" s="16">
        <f>I47+I48+I49+I50+I51</f>
        <v>0</v>
      </c>
      <c r="J46" s="15">
        <f>J47+J48+J49+J50+J51</f>
        <v>0</v>
      </c>
      <c r="K46" s="15"/>
    </row>
    <row r="47" spans="1:11" s="3" customFormat="1" ht="34.5" customHeight="1" hidden="1">
      <c r="A47" s="111"/>
      <c r="B47" s="112"/>
      <c r="C47" s="14" t="s">
        <v>3</v>
      </c>
      <c r="D47" s="15"/>
      <c r="E47" s="15">
        <f t="shared" si="4"/>
        <v>0</v>
      </c>
      <c r="F47" s="15"/>
      <c r="G47" s="15"/>
      <c r="H47" s="15"/>
      <c r="I47" s="15"/>
      <c r="J47" s="15"/>
      <c r="K47" s="15"/>
    </row>
    <row r="48" spans="1:11" s="3" customFormat="1" ht="28.5" customHeight="1" hidden="1">
      <c r="A48" s="111"/>
      <c r="B48" s="112"/>
      <c r="C48" s="14" t="s">
        <v>4</v>
      </c>
      <c r="D48" s="15"/>
      <c r="E48" s="15">
        <f t="shared" si="4"/>
        <v>0</v>
      </c>
      <c r="F48" s="15"/>
      <c r="G48" s="15"/>
      <c r="H48" s="15"/>
      <c r="I48" s="15"/>
      <c r="J48" s="15"/>
      <c r="K48" s="15"/>
    </row>
    <row r="49" spans="1:11" s="3" customFormat="1" ht="20.25" hidden="1">
      <c r="A49" s="111"/>
      <c r="B49" s="112"/>
      <c r="C49" s="14" t="s">
        <v>5</v>
      </c>
      <c r="D49" s="15"/>
      <c r="E49" s="15">
        <f t="shared" si="4"/>
        <v>0</v>
      </c>
      <c r="F49" s="15"/>
      <c r="G49" s="15"/>
      <c r="H49" s="15"/>
      <c r="I49" s="15"/>
      <c r="J49" s="15"/>
      <c r="K49" s="15"/>
    </row>
    <row r="50" spans="1:11" s="3" customFormat="1" ht="53.25" customHeight="1" hidden="1">
      <c r="A50" s="111"/>
      <c r="B50" s="112"/>
      <c r="C50" s="14" t="s">
        <v>6</v>
      </c>
      <c r="D50" s="15"/>
      <c r="E50" s="15">
        <f t="shared" si="4"/>
        <v>0</v>
      </c>
      <c r="F50" s="15"/>
      <c r="G50" s="15"/>
      <c r="H50" s="15"/>
      <c r="I50" s="15"/>
      <c r="J50" s="15"/>
      <c r="K50" s="15"/>
    </row>
    <row r="51" spans="1:11" s="3" customFormat="1" ht="32.25" customHeight="1" hidden="1">
      <c r="A51" s="111"/>
      <c r="B51" s="112"/>
      <c r="C51" s="14" t="s">
        <v>7</v>
      </c>
      <c r="D51" s="17">
        <v>30</v>
      </c>
      <c r="E51" s="15">
        <f t="shared" si="4"/>
        <v>0</v>
      </c>
      <c r="F51" s="17"/>
      <c r="G51" s="17"/>
      <c r="H51" s="17"/>
      <c r="I51" s="17"/>
      <c r="J51" s="17"/>
      <c r="K51" s="17"/>
    </row>
    <row r="52" spans="1:11" s="3" customFormat="1" ht="28.5" customHeight="1">
      <c r="A52" s="111" t="s">
        <v>20</v>
      </c>
      <c r="B52" s="112" t="s">
        <v>10</v>
      </c>
      <c r="C52" s="14" t="s">
        <v>2</v>
      </c>
      <c r="D52" s="49">
        <f>D55</f>
        <v>682</v>
      </c>
      <c r="E52" s="49">
        <f aca="true" t="shared" si="6" ref="E52:E66">F52+G52+H52+I52+J52+K52</f>
        <v>3410</v>
      </c>
      <c r="F52" s="49">
        <f>F53+F54+F55+F56+F57</f>
        <v>682</v>
      </c>
      <c r="G52" s="49">
        <f>G53+G54+G55+G56+G57</f>
        <v>682</v>
      </c>
      <c r="H52" s="50">
        <f>H53+H54+H55+H56+H57</f>
        <v>682</v>
      </c>
      <c r="I52" s="50">
        <f>I53+I54+I55+I56+I57</f>
        <v>682</v>
      </c>
      <c r="J52" s="49">
        <f>J53+J54+J55+J56+J57</f>
        <v>682</v>
      </c>
      <c r="K52" s="15"/>
    </row>
    <row r="53" spans="1:11" s="3" customFormat="1" ht="37.5" customHeight="1">
      <c r="A53" s="111"/>
      <c r="B53" s="112"/>
      <c r="C53" s="14" t="s">
        <v>3</v>
      </c>
      <c r="D53" s="15"/>
      <c r="E53" s="15">
        <f t="shared" si="6"/>
        <v>0</v>
      </c>
      <c r="F53" s="15"/>
      <c r="G53" s="15"/>
      <c r="H53" s="15"/>
      <c r="I53" s="15"/>
      <c r="J53" s="15"/>
      <c r="K53" s="15"/>
    </row>
    <row r="54" spans="1:11" s="3" customFormat="1" ht="35.25" customHeight="1">
      <c r="A54" s="111"/>
      <c r="B54" s="112"/>
      <c r="C54" s="14" t="s">
        <v>4</v>
      </c>
      <c r="D54" s="15"/>
      <c r="E54" s="15">
        <f t="shared" si="6"/>
        <v>0</v>
      </c>
      <c r="F54" s="15"/>
      <c r="G54" s="15"/>
      <c r="H54" s="15"/>
      <c r="I54" s="15"/>
      <c r="J54" s="15"/>
      <c r="K54" s="15"/>
    </row>
    <row r="55" spans="1:11" s="3" customFormat="1" ht="29.25" customHeight="1">
      <c r="A55" s="111"/>
      <c r="B55" s="112"/>
      <c r="C55" s="14" t="s">
        <v>5</v>
      </c>
      <c r="D55" s="49">
        <v>682</v>
      </c>
      <c r="E55" s="49">
        <f t="shared" si="6"/>
        <v>3410</v>
      </c>
      <c r="F55" s="49">
        <v>682</v>
      </c>
      <c r="G55" s="49">
        <v>682</v>
      </c>
      <c r="H55" s="49">
        <v>682</v>
      </c>
      <c r="I55" s="49">
        <v>682</v>
      </c>
      <c r="J55" s="49">
        <v>682</v>
      </c>
      <c r="K55" s="15"/>
    </row>
    <row r="56" spans="1:11" s="3" customFormat="1" ht="57" customHeight="1">
      <c r="A56" s="111"/>
      <c r="B56" s="112"/>
      <c r="C56" s="14" t="s">
        <v>6</v>
      </c>
      <c r="D56" s="15"/>
      <c r="E56" s="15">
        <f t="shared" si="6"/>
        <v>0</v>
      </c>
      <c r="F56" s="15"/>
      <c r="G56" s="15"/>
      <c r="H56" s="15"/>
      <c r="I56" s="15"/>
      <c r="J56" s="15"/>
      <c r="K56" s="15"/>
    </row>
    <row r="57" spans="1:11" s="3" customFormat="1" ht="31.5" customHeight="1">
      <c r="A57" s="111"/>
      <c r="B57" s="112"/>
      <c r="C57" s="14" t="s">
        <v>7</v>
      </c>
      <c r="D57" s="15"/>
      <c r="E57" s="15">
        <f t="shared" si="6"/>
        <v>0</v>
      </c>
      <c r="F57" s="15"/>
      <c r="G57" s="15"/>
      <c r="H57" s="15"/>
      <c r="I57" s="15"/>
      <c r="J57" s="15"/>
      <c r="K57" s="15"/>
    </row>
    <row r="58" spans="1:11" s="66" customFormat="1" ht="20.25" customHeight="1">
      <c r="A58" s="125" t="s">
        <v>17</v>
      </c>
      <c r="B58" s="106" t="s">
        <v>68</v>
      </c>
      <c r="C58" s="106" t="s">
        <v>1</v>
      </c>
      <c r="D58" s="125" t="s">
        <v>62</v>
      </c>
      <c r="E58" s="125"/>
      <c r="F58" s="125"/>
      <c r="G58" s="125"/>
      <c r="H58" s="125"/>
      <c r="I58" s="125"/>
      <c r="J58" s="125"/>
      <c r="K58" s="68"/>
    </row>
    <row r="59" spans="1:11" s="66" customFormat="1" ht="15" customHeight="1">
      <c r="A59" s="125"/>
      <c r="B59" s="107"/>
      <c r="C59" s="107"/>
      <c r="D59" s="110">
        <v>2020</v>
      </c>
      <c r="E59" s="110" t="s">
        <v>92</v>
      </c>
      <c r="F59" s="110">
        <v>2021</v>
      </c>
      <c r="G59" s="110">
        <v>2022</v>
      </c>
      <c r="H59" s="124">
        <v>2023</v>
      </c>
      <c r="I59" s="124">
        <v>2024</v>
      </c>
      <c r="J59" s="110">
        <v>2025</v>
      </c>
      <c r="K59" s="110">
        <v>2020</v>
      </c>
    </row>
    <row r="60" spans="1:11" s="66" customFormat="1" ht="115.5" customHeight="1">
      <c r="A60" s="125"/>
      <c r="B60" s="108"/>
      <c r="C60" s="108"/>
      <c r="D60" s="110"/>
      <c r="E60" s="110"/>
      <c r="F60" s="110"/>
      <c r="G60" s="110"/>
      <c r="H60" s="124"/>
      <c r="I60" s="124"/>
      <c r="J60" s="110"/>
      <c r="K60" s="110"/>
    </row>
    <row r="61" spans="1:11" s="3" customFormat="1" ht="27" customHeight="1">
      <c r="A61" s="111" t="s">
        <v>53</v>
      </c>
      <c r="B61" s="112" t="s">
        <v>52</v>
      </c>
      <c r="C61" s="14" t="s">
        <v>2</v>
      </c>
      <c r="D61" s="49">
        <f>D62+D63+D64+D65+D66</f>
        <v>160648</v>
      </c>
      <c r="E61" s="49">
        <f t="shared" si="6"/>
        <v>804660</v>
      </c>
      <c r="F61" s="49">
        <f>F62+F63+F64+F65+F66</f>
        <v>160932</v>
      </c>
      <c r="G61" s="49">
        <f>G62+G63+G64+G65+G66</f>
        <v>160932</v>
      </c>
      <c r="H61" s="49">
        <f>H62+H63+H64+H65+H66</f>
        <v>160932</v>
      </c>
      <c r="I61" s="50">
        <f>I62+I63+I64+I65+I66</f>
        <v>160932</v>
      </c>
      <c r="J61" s="49">
        <f>J62+J63+J64+J65+J66</f>
        <v>160932</v>
      </c>
      <c r="K61" s="15"/>
    </row>
    <row r="62" spans="1:11" s="3" customFormat="1" ht="34.5" customHeight="1">
      <c r="A62" s="111"/>
      <c r="B62" s="112"/>
      <c r="C62" s="14" t="s">
        <v>3</v>
      </c>
      <c r="D62" s="15"/>
      <c r="E62" s="15">
        <f t="shared" si="6"/>
        <v>0</v>
      </c>
      <c r="F62" s="15"/>
      <c r="G62" s="15"/>
      <c r="H62" s="15"/>
      <c r="I62" s="15"/>
      <c r="J62" s="15"/>
      <c r="K62" s="15"/>
    </row>
    <row r="63" spans="1:11" s="3" customFormat="1" ht="28.5" customHeight="1">
      <c r="A63" s="111"/>
      <c r="B63" s="112"/>
      <c r="C63" s="14" t="s">
        <v>4</v>
      </c>
      <c r="D63" s="15"/>
      <c r="E63" s="15">
        <f t="shared" si="6"/>
        <v>0</v>
      </c>
      <c r="F63" s="15"/>
      <c r="G63" s="15"/>
      <c r="H63" s="15"/>
      <c r="I63" s="15"/>
      <c r="J63" s="15"/>
      <c r="K63" s="15"/>
    </row>
    <row r="64" spans="1:11" s="3" customFormat="1" ht="24.75" customHeight="1">
      <c r="A64" s="111"/>
      <c r="B64" s="112"/>
      <c r="C64" s="14" t="s">
        <v>5</v>
      </c>
      <c r="D64" s="49">
        <f>134611</f>
        <v>134611</v>
      </c>
      <c r="E64" s="49">
        <f t="shared" si="6"/>
        <v>672655</v>
      </c>
      <c r="F64" s="49">
        <v>134531</v>
      </c>
      <c r="G64" s="49">
        <v>134531</v>
      </c>
      <c r="H64" s="49">
        <v>134531</v>
      </c>
      <c r="I64" s="49">
        <v>134531</v>
      </c>
      <c r="J64" s="49">
        <v>134531</v>
      </c>
      <c r="K64" s="15"/>
    </row>
    <row r="65" spans="1:11" s="3" customFormat="1" ht="53.25" customHeight="1">
      <c r="A65" s="111"/>
      <c r="B65" s="112"/>
      <c r="C65" s="14" t="s">
        <v>6</v>
      </c>
      <c r="D65" s="15"/>
      <c r="E65" s="15">
        <f t="shared" si="6"/>
        <v>0</v>
      </c>
      <c r="F65" s="15"/>
      <c r="G65" s="15"/>
      <c r="H65" s="15"/>
      <c r="I65" s="15"/>
      <c r="J65" s="15"/>
      <c r="K65" s="15"/>
    </row>
    <row r="66" spans="1:11" s="3" customFormat="1" ht="36.75" customHeight="1">
      <c r="A66" s="111"/>
      <c r="B66" s="112"/>
      <c r="C66" s="14" t="s">
        <v>7</v>
      </c>
      <c r="D66" s="61">
        <f>26067-30</f>
        <v>26037</v>
      </c>
      <c r="E66" s="49">
        <f t="shared" si="6"/>
        <v>132005</v>
      </c>
      <c r="F66" s="61">
        <v>26401</v>
      </c>
      <c r="G66" s="61">
        <v>26401</v>
      </c>
      <c r="H66" s="61">
        <v>26401</v>
      </c>
      <c r="I66" s="61">
        <v>26401</v>
      </c>
      <c r="J66" s="61">
        <v>26401</v>
      </c>
      <c r="K66" s="17"/>
    </row>
    <row r="67" spans="1:11" s="3" customFormat="1" ht="32.25" customHeight="1" hidden="1">
      <c r="A67" s="13"/>
      <c r="B67" s="14"/>
      <c r="C67" s="14"/>
      <c r="D67" s="15"/>
      <c r="E67" s="15"/>
      <c r="F67" s="15"/>
      <c r="G67" s="17"/>
      <c r="H67" s="17"/>
      <c r="I67" s="17"/>
      <c r="J67" s="17"/>
      <c r="K67" s="17"/>
    </row>
    <row r="68" spans="1:11" s="3" customFormat="1" ht="27" customHeight="1">
      <c r="A68" s="111" t="s">
        <v>95</v>
      </c>
      <c r="B68" s="112" t="s">
        <v>76</v>
      </c>
      <c r="C68" s="14" t="s">
        <v>2</v>
      </c>
      <c r="D68" s="49">
        <f>D69+D70+D71+D72+D73</f>
        <v>224</v>
      </c>
      <c r="E68" s="15">
        <f aca="true" t="shared" si="7" ref="E68:E82">F68+G68+H68+I68+J68+K68</f>
        <v>0</v>
      </c>
      <c r="F68" s="15">
        <f>F69+F70+F71+F72+F73</f>
        <v>0</v>
      </c>
      <c r="G68" s="15">
        <f>G69+G70+G71+G72+G73</f>
        <v>0</v>
      </c>
      <c r="H68" s="15">
        <f>H69+H70+H71+H72+H73</f>
        <v>0</v>
      </c>
      <c r="I68" s="16">
        <f>I69+I70+I71+I72+I73</f>
        <v>0</v>
      </c>
      <c r="J68" s="15">
        <f>J69+J70+J71+J72+J73</f>
        <v>0</v>
      </c>
      <c r="K68" s="15"/>
    </row>
    <row r="69" spans="1:11" s="3" customFormat="1" ht="38.25" customHeight="1">
      <c r="A69" s="111"/>
      <c r="B69" s="112"/>
      <c r="C69" s="14" t="s">
        <v>3</v>
      </c>
      <c r="D69" s="15"/>
      <c r="E69" s="15">
        <f t="shared" si="7"/>
        <v>0</v>
      </c>
      <c r="F69" s="15"/>
      <c r="G69" s="15"/>
      <c r="H69" s="15"/>
      <c r="I69" s="15"/>
      <c r="J69" s="15"/>
      <c r="K69" s="15"/>
    </row>
    <row r="70" spans="1:11" s="3" customFormat="1" ht="28.5" customHeight="1">
      <c r="A70" s="111"/>
      <c r="B70" s="112"/>
      <c r="C70" s="14" t="s">
        <v>4</v>
      </c>
      <c r="D70" s="15"/>
      <c r="E70" s="15">
        <f t="shared" si="7"/>
        <v>0</v>
      </c>
      <c r="F70" s="15"/>
      <c r="G70" s="15"/>
      <c r="H70" s="15"/>
      <c r="I70" s="15"/>
      <c r="J70" s="15"/>
      <c r="K70" s="15"/>
    </row>
    <row r="71" spans="1:11" s="3" customFormat="1" ht="28.5" customHeight="1">
      <c r="A71" s="111"/>
      <c r="B71" s="112"/>
      <c r="C71" s="14" t="s">
        <v>5</v>
      </c>
      <c r="D71" s="49">
        <v>224</v>
      </c>
      <c r="E71" s="15">
        <f t="shared" si="7"/>
        <v>0</v>
      </c>
      <c r="F71" s="15"/>
      <c r="G71" s="15"/>
      <c r="H71" s="15"/>
      <c r="I71" s="15"/>
      <c r="J71" s="15"/>
      <c r="K71" s="15"/>
    </row>
    <row r="72" spans="1:11" s="3" customFormat="1" ht="53.25" customHeight="1">
      <c r="A72" s="111"/>
      <c r="B72" s="112"/>
      <c r="C72" s="14" t="s">
        <v>6</v>
      </c>
      <c r="D72" s="15"/>
      <c r="E72" s="15">
        <f t="shared" si="7"/>
        <v>0</v>
      </c>
      <c r="F72" s="15"/>
      <c r="G72" s="15"/>
      <c r="H72" s="15"/>
      <c r="I72" s="15"/>
      <c r="J72" s="15"/>
      <c r="K72" s="15"/>
    </row>
    <row r="73" spans="1:11" s="3" customFormat="1" ht="38.25" customHeight="1">
      <c r="A73" s="111"/>
      <c r="B73" s="112"/>
      <c r="C73" s="14" t="s">
        <v>7</v>
      </c>
      <c r="D73" s="17"/>
      <c r="E73" s="15">
        <f t="shared" si="7"/>
        <v>0</v>
      </c>
      <c r="F73" s="17"/>
      <c r="G73" s="17"/>
      <c r="H73" s="17"/>
      <c r="I73" s="17"/>
      <c r="J73" s="17"/>
      <c r="K73" s="17"/>
    </row>
    <row r="74" spans="1:11" s="3" customFormat="1" ht="27" customHeight="1" hidden="1">
      <c r="A74" s="111" t="s">
        <v>74</v>
      </c>
      <c r="B74" s="112" t="s">
        <v>84</v>
      </c>
      <c r="C74" s="14" t="s">
        <v>2</v>
      </c>
      <c r="D74" s="15">
        <f>D75+D76+D77+D78+D79</f>
        <v>0</v>
      </c>
      <c r="E74" s="15">
        <f t="shared" si="7"/>
        <v>0</v>
      </c>
      <c r="F74" s="15">
        <f>F75+F76+F77+F78+F79</f>
        <v>0</v>
      </c>
      <c r="G74" s="15">
        <f>G75+G76+G77+G78+G79</f>
        <v>0</v>
      </c>
      <c r="H74" s="15">
        <f>H75+H76+H77+H78+H79</f>
        <v>0</v>
      </c>
      <c r="I74" s="16">
        <f>I75+I76+I77+I78+I79</f>
        <v>0</v>
      </c>
      <c r="J74" s="15">
        <f>J75+J76+J77+J78+J79</f>
        <v>0</v>
      </c>
      <c r="K74" s="15"/>
    </row>
    <row r="75" spans="1:11" s="3" customFormat="1" ht="34.5" customHeight="1" hidden="1">
      <c r="A75" s="111"/>
      <c r="B75" s="112"/>
      <c r="C75" s="14" t="s">
        <v>3</v>
      </c>
      <c r="D75" s="15"/>
      <c r="E75" s="15">
        <f t="shared" si="7"/>
        <v>0</v>
      </c>
      <c r="F75" s="15"/>
      <c r="G75" s="15"/>
      <c r="H75" s="15"/>
      <c r="I75" s="15"/>
      <c r="J75" s="15"/>
      <c r="K75" s="15"/>
    </row>
    <row r="76" spans="1:11" s="3" customFormat="1" ht="28.5" customHeight="1" hidden="1">
      <c r="A76" s="111"/>
      <c r="B76" s="112"/>
      <c r="C76" s="14" t="s">
        <v>4</v>
      </c>
      <c r="D76" s="15"/>
      <c r="E76" s="15">
        <f t="shared" si="7"/>
        <v>0</v>
      </c>
      <c r="F76" s="15"/>
      <c r="G76" s="15"/>
      <c r="H76" s="15"/>
      <c r="I76" s="15"/>
      <c r="J76" s="15"/>
      <c r="K76" s="15"/>
    </row>
    <row r="77" spans="1:11" s="3" customFormat="1" ht="20.25" hidden="1">
      <c r="A77" s="111"/>
      <c r="B77" s="112"/>
      <c r="C77" s="14" t="s">
        <v>5</v>
      </c>
      <c r="D77" s="15"/>
      <c r="E77" s="15">
        <f t="shared" si="7"/>
        <v>0</v>
      </c>
      <c r="F77" s="15"/>
      <c r="G77" s="15"/>
      <c r="H77" s="15"/>
      <c r="I77" s="15"/>
      <c r="J77" s="15"/>
      <c r="K77" s="15"/>
    </row>
    <row r="78" spans="1:11" s="3" customFormat="1" ht="53.25" customHeight="1" hidden="1">
      <c r="A78" s="111"/>
      <c r="B78" s="112"/>
      <c r="C78" s="14" t="s">
        <v>6</v>
      </c>
      <c r="D78" s="15"/>
      <c r="E78" s="15">
        <f t="shared" si="7"/>
        <v>0</v>
      </c>
      <c r="F78" s="15"/>
      <c r="G78" s="15"/>
      <c r="H78" s="15"/>
      <c r="I78" s="15"/>
      <c r="J78" s="15"/>
      <c r="K78" s="15"/>
    </row>
    <row r="79" spans="1:11" s="3" customFormat="1" ht="32.25" customHeight="1" hidden="1">
      <c r="A79" s="111"/>
      <c r="B79" s="112"/>
      <c r="C79" s="14" t="s">
        <v>7</v>
      </c>
      <c r="D79" s="17"/>
      <c r="E79" s="15">
        <f t="shared" si="7"/>
        <v>0</v>
      </c>
      <c r="F79" s="17"/>
      <c r="G79" s="17"/>
      <c r="H79" s="17"/>
      <c r="I79" s="17"/>
      <c r="J79" s="17"/>
      <c r="K79" s="17"/>
    </row>
    <row r="80" spans="1:11" s="3" customFormat="1" ht="20.25" hidden="1">
      <c r="A80" s="111"/>
      <c r="B80" s="112"/>
      <c r="C80" s="14" t="s">
        <v>5</v>
      </c>
      <c r="D80" s="15"/>
      <c r="E80" s="15">
        <f t="shared" si="7"/>
        <v>0</v>
      </c>
      <c r="F80" s="15"/>
      <c r="G80" s="16"/>
      <c r="H80" s="16"/>
      <c r="I80" s="16"/>
      <c r="J80" s="15"/>
      <c r="K80" s="15"/>
    </row>
    <row r="81" spans="1:11" s="3" customFormat="1" ht="40.5" customHeight="1" hidden="1">
      <c r="A81" s="111"/>
      <c r="B81" s="112"/>
      <c r="C81" s="14" t="s">
        <v>6</v>
      </c>
      <c r="D81" s="15"/>
      <c r="E81" s="15">
        <f t="shared" si="7"/>
        <v>0</v>
      </c>
      <c r="F81" s="15"/>
      <c r="G81" s="15"/>
      <c r="H81" s="16"/>
      <c r="I81" s="16"/>
      <c r="J81" s="15"/>
      <c r="K81" s="15"/>
    </row>
    <row r="82" spans="1:11" s="3" customFormat="1" ht="22.5" customHeight="1" hidden="1">
      <c r="A82" s="111"/>
      <c r="B82" s="112"/>
      <c r="C82" s="14" t="s">
        <v>7</v>
      </c>
      <c r="D82" s="15"/>
      <c r="E82" s="15">
        <f t="shared" si="7"/>
        <v>0</v>
      </c>
      <c r="F82" s="15"/>
      <c r="G82" s="17"/>
      <c r="H82" s="17"/>
      <c r="I82" s="17"/>
      <c r="J82" s="17"/>
      <c r="K82" s="17"/>
    </row>
    <row r="83" spans="1:11" s="3" customFormat="1" ht="22.5" customHeight="1">
      <c r="A83" s="113" t="s">
        <v>21</v>
      </c>
      <c r="B83" s="112" t="s">
        <v>11</v>
      </c>
      <c r="C83" s="14" t="s">
        <v>2</v>
      </c>
      <c r="D83" s="49">
        <f>D92+D98</f>
        <v>9570</v>
      </c>
      <c r="E83" s="49">
        <f aca="true" t="shared" si="8" ref="E83:E103">F83+G83+H83+I83+J83+K83</f>
        <v>30000</v>
      </c>
      <c r="F83" s="49">
        <f>F84+F85+F86+F87+F88</f>
        <v>6000</v>
      </c>
      <c r="G83" s="49">
        <f>G84+G85+G86+G87+G88</f>
        <v>6000</v>
      </c>
      <c r="H83" s="49">
        <f>H84+H85+H86+H87+H88</f>
        <v>6000</v>
      </c>
      <c r="I83" s="50">
        <f>I84+I85+I86+I87+I88</f>
        <v>6000</v>
      </c>
      <c r="J83" s="49">
        <f>J84+J85+J86+J87+J88</f>
        <v>6000</v>
      </c>
      <c r="K83" s="15"/>
    </row>
    <row r="84" spans="1:11" s="3" customFormat="1" ht="31.5" customHeight="1">
      <c r="A84" s="113"/>
      <c r="B84" s="112"/>
      <c r="C84" s="14" t="s">
        <v>3</v>
      </c>
      <c r="D84" s="15"/>
      <c r="E84" s="15">
        <f t="shared" si="8"/>
        <v>0</v>
      </c>
      <c r="F84" s="15">
        <f aca="true" t="shared" si="9" ref="F84:J88">F93+F99+F105</f>
        <v>0</v>
      </c>
      <c r="G84" s="15">
        <f t="shared" si="9"/>
        <v>0</v>
      </c>
      <c r="H84" s="15">
        <f t="shared" si="9"/>
        <v>0</v>
      </c>
      <c r="I84" s="16">
        <f t="shared" si="9"/>
        <v>0</v>
      </c>
      <c r="J84" s="15">
        <f t="shared" si="9"/>
        <v>0</v>
      </c>
      <c r="K84" s="15"/>
    </row>
    <row r="85" spans="1:11" s="3" customFormat="1" ht="27" customHeight="1">
      <c r="A85" s="113"/>
      <c r="B85" s="112"/>
      <c r="C85" s="14" t="s">
        <v>4</v>
      </c>
      <c r="D85" s="49">
        <f>D100</f>
        <v>3570</v>
      </c>
      <c r="E85" s="15">
        <f t="shared" si="8"/>
        <v>0</v>
      </c>
      <c r="F85" s="15">
        <f t="shared" si="9"/>
        <v>0</v>
      </c>
      <c r="G85" s="15">
        <f t="shared" si="9"/>
        <v>0</v>
      </c>
      <c r="H85" s="15">
        <f t="shared" si="9"/>
        <v>0</v>
      </c>
      <c r="I85" s="16">
        <f t="shared" si="9"/>
        <v>0</v>
      </c>
      <c r="J85" s="15">
        <f t="shared" si="9"/>
        <v>0</v>
      </c>
      <c r="K85" s="15"/>
    </row>
    <row r="86" spans="1:11" s="3" customFormat="1" ht="40.5">
      <c r="A86" s="113"/>
      <c r="B86" s="112"/>
      <c r="C86" s="14" t="s">
        <v>5</v>
      </c>
      <c r="D86" s="49">
        <f>D95+D101+D107</f>
        <v>6000</v>
      </c>
      <c r="E86" s="49">
        <f t="shared" si="8"/>
        <v>30000</v>
      </c>
      <c r="F86" s="49">
        <f t="shared" si="9"/>
        <v>6000</v>
      </c>
      <c r="G86" s="49">
        <f t="shared" si="9"/>
        <v>6000</v>
      </c>
      <c r="H86" s="49">
        <f t="shared" si="9"/>
        <v>6000</v>
      </c>
      <c r="I86" s="50">
        <f t="shared" si="9"/>
        <v>6000</v>
      </c>
      <c r="J86" s="49">
        <f t="shared" si="9"/>
        <v>6000</v>
      </c>
      <c r="K86" s="15"/>
    </row>
    <row r="87" spans="1:11" s="3" customFormat="1" ht="41.25" customHeight="1">
      <c r="A87" s="113"/>
      <c r="B87" s="112"/>
      <c r="C87" s="14" t="s">
        <v>6</v>
      </c>
      <c r="D87" s="15"/>
      <c r="E87" s="15">
        <f t="shared" si="8"/>
        <v>0</v>
      </c>
      <c r="F87" s="15">
        <f t="shared" si="9"/>
        <v>0</v>
      </c>
      <c r="G87" s="15">
        <f t="shared" si="9"/>
        <v>0</v>
      </c>
      <c r="H87" s="15">
        <f t="shared" si="9"/>
        <v>0</v>
      </c>
      <c r="I87" s="16">
        <f t="shared" si="9"/>
        <v>0</v>
      </c>
      <c r="J87" s="15">
        <f t="shared" si="9"/>
        <v>0</v>
      </c>
      <c r="K87" s="15"/>
    </row>
    <row r="88" spans="1:11" s="3" customFormat="1" ht="24" customHeight="1">
      <c r="A88" s="113"/>
      <c r="B88" s="112"/>
      <c r="C88" s="14" t="s">
        <v>7</v>
      </c>
      <c r="D88" s="15">
        <f>D97+D103+D109</f>
        <v>0</v>
      </c>
      <c r="E88" s="15">
        <f t="shared" si="8"/>
        <v>0</v>
      </c>
      <c r="F88" s="15">
        <f t="shared" si="9"/>
        <v>0</v>
      </c>
      <c r="G88" s="15">
        <f t="shared" si="9"/>
        <v>0</v>
      </c>
      <c r="H88" s="15">
        <f t="shared" si="9"/>
        <v>0</v>
      </c>
      <c r="I88" s="16">
        <f t="shared" si="9"/>
        <v>0</v>
      </c>
      <c r="J88" s="15">
        <f t="shared" si="9"/>
        <v>0</v>
      </c>
      <c r="K88" s="15"/>
    </row>
    <row r="89" spans="1:11" s="66" customFormat="1" ht="22.5" customHeight="1">
      <c r="A89" s="125" t="s">
        <v>17</v>
      </c>
      <c r="B89" s="106" t="s">
        <v>68</v>
      </c>
      <c r="C89" s="106" t="s">
        <v>1</v>
      </c>
      <c r="D89" s="125" t="s">
        <v>62</v>
      </c>
      <c r="E89" s="125"/>
      <c r="F89" s="125"/>
      <c r="G89" s="125"/>
      <c r="H89" s="125"/>
      <c r="I89" s="125"/>
      <c r="J89" s="125"/>
      <c r="K89" s="68"/>
    </row>
    <row r="90" spans="1:11" s="66" customFormat="1" ht="15" customHeight="1">
      <c r="A90" s="125"/>
      <c r="B90" s="107"/>
      <c r="C90" s="107"/>
      <c r="D90" s="110">
        <v>2020</v>
      </c>
      <c r="E90" s="110" t="s">
        <v>92</v>
      </c>
      <c r="F90" s="110">
        <v>2021</v>
      </c>
      <c r="G90" s="110">
        <v>2022</v>
      </c>
      <c r="H90" s="124">
        <v>2023</v>
      </c>
      <c r="I90" s="124">
        <v>2024</v>
      </c>
      <c r="J90" s="110">
        <v>2025</v>
      </c>
      <c r="K90" s="110">
        <v>2020</v>
      </c>
    </row>
    <row r="91" spans="1:11" s="66" customFormat="1" ht="115.5" customHeight="1">
      <c r="A91" s="125"/>
      <c r="B91" s="108"/>
      <c r="C91" s="108"/>
      <c r="D91" s="110"/>
      <c r="E91" s="110"/>
      <c r="F91" s="110"/>
      <c r="G91" s="110"/>
      <c r="H91" s="124"/>
      <c r="I91" s="124"/>
      <c r="J91" s="110"/>
      <c r="K91" s="110"/>
    </row>
    <row r="92" spans="1:11" s="3" customFormat="1" ht="20.25" hidden="1">
      <c r="A92" s="113" t="s">
        <v>54</v>
      </c>
      <c r="B92" s="112" t="s">
        <v>12</v>
      </c>
      <c r="C92" s="14" t="s">
        <v>2</v>
      </c>
      <c r="D92" s="15">
        <f>D93+D94+D95+D96+D97</f>
        <v>0</v>
      </c>
      <c r="E92" s="15">
        <f t="shared" si="8"/>
        <v>0</v>
      </c>
      <c r="F92" s="15">
        <f>F93+F94+F95+F96+F97</f>
        <v>0</v>
      </c>
      <c r="G92" s="15">
        <f>G93+G94+G95+G96+G97</f>
        <v>0</v>
      </c>
      <c r="H92" s="15">
        <f>H93+H94+H95+H96+H97</f>
        <v>0</v>
      </c>
      <c r="I92" s="16">
        <f>I93+I94+I95+I96+I97</f>
        <v>0</v>
      </c>
      <c r="J92" s="15">
        <f>J93+J94+J95+J96+J97</f>
        <v>0</v>
      </c>
      <c r="K92" s="15"/>
    </row>
    <row r="93" spans="1:11" s="3" customFormat="1" ht="21" customHeight="1" hidden="1">
      <c r="A93" s="113"/>
      <c r="B93" s="112"/>
      <c r="C93" s="14" t="s">
        <v>3</v>
      </c>
      <c r="D93" s="15"/>
      <c r="E93" s="15">
        <f t="shared" si="8"/>
        <v>0</v>
      </c>
      <c r="F93" s="15"/>
      <c r="G93" s="15"/>
      <c r="H93" s="15"/>
      <c r="I93" s="15"/>
      <c r="J93" s="15"/>
      <c r="K93" s="15"/>
    </row>
    <row r="94" spans="1:11" s="3" customFormat="1" ht="18.75" customHeight="1" hidden="1">
      <c r="A94" s="113"/>
      <c r="B94" s="112"/>
      <c r="C94" s="14" t="s">
        <v>4</v>
      </c>
      <c r="D94" s="16"/>
      <c r="E94" s="15">
        <f t="shared" si="8"/>
        <v>0</v>
      </c>
      <c r="F94" s="16"/>
      <c r="G94" s="16"/>
      <c r="H94" s="16"/>
      <c r="I94" s="16"/>
      <c r="J94" s="16"/>
      <c r="K94" s="16"/>
    </row>
    <row r="95" spans="1:11" s="3" customFormat="1" ht="20.25" hidden="1">
      <c r="A95" s="113"/>
      <c r="B95" s="112"/>
      <c r="C95" s="14" t="s">
        <v>5</v>
      </c>
      <c r="D95" s="15"/>
      <c r="E95" s="15">
        <f t="shared" si="8"/>
        <v>0</v>
      </c>
      <c r="F95" s="15"/>
      <c r="G95" s="15"/>
      <c r="H95" s="15"/>
      <c r="I95" s="15"/>
      <c r="J95" s="15"/>
      <c r="K95" s="15"/>
    </row>
    <row r="96" spans="1:11" s="3" customFormat="1" ht="43.5" customHeight="1" hidden="1">
      <c r="A96" s="113"/>
      <c r="B96" s="112"/>
      <c r="C96" s="14" t="s">
        <v>6</v>
      </c>
      <c r="D96" s="15"/>
      <c r="E96" s="15">
        <f t="shared" si="8"/>
        <v>0</v>
      </c>
      <c r="F96" s="15"/>
      <c r="G96" s="15"/>
      <c r="H96" s="15"/>
      <c r="I96" s="15"/>
      <c r="J96" s="15"/>
      <c r="K96" s="15"/>
    </row>
    <row r="97" spans="1:11" s="3" customFormat="1" ht="22.5" customHeight="1" hidden="1">
      <c r="A97" s="113"/>
      <c r="B97" s="112"/>
      <c r="C97" s="14" t="s">
        <v>7</v>
      </c>
      <c r="D97" s="16"/>
      <c r="E97" s="15">
        <f t="shared" si="8"/>
        <v>0</v>
      </c>
      <c r="F97" s="16"/>
      <c r="G97" s="16"/>
      <c r="H97" s="16"/>
      <c r="I97" s="16"/>
      <c r="J97" s="16"/>
      <c r="K97" s="16"/>
    </row>
    <row r="98" spans="1:12" s="3" customFormat="1" ht="18.75" customHeight="1">
      <c r="A98" s="113" t="s">
        <v>55</v>
      </c>
      <c r="B98" s="112" t="s">
        <v>13</v>
      </c>
      <c r="C98" s="14" t="s">
        <v>2</v>
      </c>
      <c r="D98" s="49">
        <f>D99+D100+D101+D102+D103</f>
        <v>9570</v>
      </c>
      <c r="E98" s="49">
        <f t="shared" si="8"/>
        <v>30000</v>
      </c>
      <c r="F98" s="49">
        <f>F99+F100+F101+F102+F103</f>
        <v>6000</v>
      </c>
      <c r="G98" s="49">
        <f>G99+G100+G101+G102+G103</f>
        <v>6000</v>
      </c>
      <c r="H98" s="49">
        <f>H99+H100+H101+H102+H103</f>
        <v>6000</v>
      </c>
      <c r="I98" s="50">
        <f>I99+I100+I101+I102+I103</f>
        <v>6000</v>
      </c>
      <c r="J98" s="49">
        <f>J99+J100+J101+J102+J103</f>
        <v>6000</v>
      </c>
      <c r="K98" s="15"/>
      <c r="L98" s="9"/>
    </row>
    <row r="99" spans="1:11" s="3" customFormat="1" ht="21" customHeight="1">
      <c r="A99" s="113"/>
      <c r="B99" s="112"/>
      <c r="C99" s="14" t="s">
        <v>3</v>
      </c>
      <c r="D99" s="16"/>
      <c r="E99" s="15">
        <f t="shared" si="8"/>
        <v>0</v>
      </c>
      <c r="F99" s="16"/>
      <c r="G99" s="16"/>
      <c r="H99" s="16"/>
      <c r="I99" s="16"/>
      <c r="J99" s="16"/>
      <c r="K99" s="16"/>
    </row>
    <row r="100" spans="1:11" s="3" customFormat="1" ht="21" customHeight="1">
      <c r="A100" s="113"/>
      <c r="B100" s="112"/>
      <c r="C100" s="14" t="s">
        <v>4</v>
      </c>
      <c r="D100" s="50">
        <v>3570</v>
      </c>
      <c r="E100" s="15">
        <f t="shared" si="8"/>
        <v>0</v>
      </c>
      <c r="F100" s="16"/>
      <c r="G100" s="16"/>
      <c r="H100" s="16"/>
      <c r="I100" s="16"/>
      <c r="J100" s="16"/>
      <c r="K100" s="16"/>
    </row>
    <row r="101" spans="1:11" s="3" customFormat="1" ht="40.5">
      <c r="A101" s="113"/>
      <c r="B101" s="112"/>
      <c r="C101" s="14" t="s">
        <v>5</v>
      </c>
      <c r="D101" s="50">
        <v>6000</v>
      </c>
      <c r="E101" s="49">
        <f t="shared" si="8"/>
        <v>30000</v>
      </c>
      <c r="F101" s="50">
        <v>6000</v>
      </c>
      <c r="G101" s="50">
        <v>6000</v>
      </c>
      <c r="H101" s="50">
        <v>6000</v>
      </c>
      <c r="I101" s="50">
        <v>6000</v>
      </c>
      <c r="J101" s="50">
        <v>6000</v>
      </c>
      <c r="K101" s="16"/>
    </row>
    <row r="102" spans="1:11" s="3" customFormat="1" ht="42" customHeight="1">
      <c r="A102" s="113"/>
      <c r="B102" s="112"/>
      <c r="C102" s="14" t="s">
        <v>6</v>
      </c>
      <c r="D102" s="16"/>
      <c r="E102" s="15">
        <f t="shared" si="8"/>
        <v>0</v>
      </c>
      <c r="F102" s="16"/>
      <c r="G102" s="16"/>
      <c r="H102" s="16"/>
      <c r="I102" s="16"/>
      <c r="J102" s="16"/>
      <c r="K102" s="16"/>
    </row>
    <row r="103" spans="1:11" s="3" customFormat="1" ht="20.25">
      <c r="A103" s="113"/>
      <c r="B103" s="112"/>
      <c r="C103" s="14" t="s">
        <v>7</v>
      </c>
      <c r="D103" s="16"/>
      <c r="E103" s="15">
        <f t="shared" si="8"/>
        <v>0</v>
      </c>
      <c r="F103" s="16"/>
      <c r="G103" s="16"/>
      <c r="H103" s="16"/>
      <c r="I103" s="16"/>
      <c r="J103" s="16"/>
      <c r="K103" s="16"/>
    </row>
    <row r="104" spans="1:11" s="3" customFormat="1" ht="18.75" customHeight="1" hidden="1">
      <c r="A104" s="113" t="s">
        <v>56</v>
      </c>
      <c r="B104" s="115" t="s">
        <v>14</v>
      </c>
      <c r="C104" s="14" t="s">
        <v>2</v>
      </c>
      <c r="D104" s="15"/>
      <c r="E104" s="15">
        <f aca="true" t="shared" si="10" ref="E104:E121">F104+G104+H104+I104+J104+K104</f>
        <v>0</v>
      </c>
      <c r="F104" s="15">
        <f aca="true" t="shared" si="11" ref="F104:K104">F105+F106+F107+F108+F109</f>
        <v>0</v>
      </c>
      <c r="G104" s="15">
        <f t="shared" si="11"/>
        <v>0</v>
      </c>
      <c r="H104" s="16">
        <f t="shared" si="11"/>
        <v>0</v>
      </c>
      <c r="I104" s="16">
        <f t="shared" si="11"/>
        <v>0</v>
      </c>
      <c r="J104" s="15">
        <f t="shared" si="11"/>
        <v>0</v>
      </c>
      <c r="K104" s="15">
        <f t="shared" si="11"/>
        <v>0</v>
      </c>
    </row>
    <row r="105" spans="1:11" s="3" customFormat="1" ht="20.25" customHeight="1" hidden="1">
      <c r="A105" s="113"/>
      <c r="B105" s="116"/>
      <c r="C105" s="14" t="s">
        <v>3</v>
      </c>
      <c r="D105" s="15"/>
      <c r="E105" s="15">
        <f t="shared" si="10"/>
        <v>0</v>
      </c>
      <c r="F105" s="15"/>
      <c r="G105" s="15"/>
      <c r="H105" s="16"/>
      <c r="I105" s="16"/>
      <c r="J105" s="15"/>
      <c r="K105" s="15"/>
    </row>
    <row r="106" spans="1:11" s="3" customFormat="1" ht="20.25" hidden="1">
      <c r="A106" s="113"/>
      <c r="B106" s="116"/>
      <c r="C106" s="14" t="s">
        <v>4</v>
      </c>
      <c r="D106" s="15"/>
      <c r="E106" s="15">
        <f t="shared" si="10"/>
        <v>0</v>
      </c>
      <c r="F106" s="15"/>
      <c r="G106" s="15"/>
      <c r="H106" s="16"/>
      <c r="I106" s="16"/>
      <c r="J106" s="15"/>
      <c r="K106" s="15"/>
    </row>
    <row r="107" spans="1:11" s="3" customFormat="1" ht="37.5" customHeight="1" hidden="1">
      <c r="A107" s="113"/>
      <c r="B107" s="116"/>
      <c r="C107" s="14" t="s">
        <v>5</v>
      </c>
      <c r="D107" s="15"/>
      <c r="E107" s="15">
        <f t="shared" si="10"/>
        <v>0</v>
      </c>
      <c r="F107" s="15"/>
      <c r="G107" s="15"/>
      <c r="H107" s="16"/>
      <c r="I107" s="16"/>
      <c r="J107" s="15"/>
      <c r="K107" s="15"/>
    </row>
    <row r="108" spans="1:11" s="3" customFormat="1" ht="35.25" customHeight="1" hidden="1">
      <c r="A108" s="113"/>
      <c r="B108" s="116"/>
      <c r="C108" s="14" t="s">
        <v>6</v>
      </c>
      <c r="D108" s="15"/>
      <c r="E108" s="15">
        <f t="shared" si="10"/>
        <v>0</v>
      </c>
      <c r="F108" s="15"/>
      <c r="G108" s="15"/>
      <c r="H108" s="16"/>
      <c r="I108" s="16"/>
      <c r="J108" s="15"/>
      <c r="K108" s="15"/>
    </row>
    <row r="109" spans="1:11" s="3" customFormat="1" ht="20.25" hidden="1">
      <c r="A109" s="113"/>
      <c r="B109" s="117"/>
      <c r="C109" s="14" t="s">
        <v>7</v>
      </c>
      <c r="D109" s="15"/>
      <c r="E109" s="15">
        <f t="shared" si="10"/>
        <v>0</v>
      </c>
      <c r="F109" s="15"/>
      <c r="G109" s="15"/>
      <c r="H109" s="16"/>
      <c r="I109" s="16"/>
      <c r="J109" s="15"/>
      <c r="K109" s="15"/>
    </row>
    <row r="110" spans="1:11" s="3" customFormat="1" ht="21" customHeight="1">
      <c r="A110" s="113" t="s">
        <v>22</v>
      </c>
      <c r="B110" s="112" t="s">
        <v>77</v>
      </c>
      <c r="C110" s="14" t="s">
        <v>2</v>
      </c>
      <c r="D110" s="49">
        <f>D116+D125</f>
        <v>8482</v>
      </c>
      <c r="E110" s="49">
        <f t="shared" si="10"/>
        <v>42810</v>
      </c>
      <c r="F110" s="49">
        <f>F111+F113+F114+F115</f>
        <v>8562</v>
      </c>
      <c r="G110" s="49">
        <f>G111+G113+G114+G115</f>
        <v>8562</v>
      </c>
      <c r="H110" s="49">
        <f>H111+H113+H114+H115</f>
        <v>8562</v>
      </c>
      <c r="I110" s="50">
        <f>I111+I113+I114+I115+I112</f>
        <v>8562</v>
      </c>
      <c r="J110" s="49">
        <f>J111+J113+J114+J115</f>
        <v>8562</v>
      </c>
      <c r="K110" s="15"/>
    </row>
    <row r="111" spans="1:11" s="3" customFormat="1" ht="21.75" customHeight="1">
      <c r="A111" s="113"/>
      <c r="B111" s="112"/>
      <c r="C111" s="14" t="s">
        <v>3</v>
      </c>
      <c r="D111" s="15"/>
      <c r="E111" s="15">
        <f t="shared" si="10"/>
        <v>0</v>
      </c>
      <c r="F111" s="15">
        <f aca="true" t="shared" si="12" ref="F111:J115">F117+F126</f>
        <v>0</v>
      </c>
      <c r="G111" s="15">
        <f t="shared" si="12"/>
        <v>0</v>
      </c>
      <c r="H111" s="15">
        <f t="shared" si="12"/>
        <v>0</v>
      </c>
      <c r="I111" s="16">
        <f t="shared" si="12"/>
        <v>0</v>
      </c>
      <c r="J111" s="15">
        <f t="shared" si="12"/>
        <v>0</v>
      </c>
      <c r="K111" s="15"/>
    </row>
    <row r="112" spans="1:11" s="3" customFormat="1" ht="20.25" customHeight="1">
      <c r="A112" s="113"/>
      <c r="B112" s="112"/>
      <c r="C112" s="14" t="s">
        <v>4</v>
      </c>
      <c r="D112" s="15">
        <f>D118+D127</f>
        <v>0</v>
      </c>
      <c r="E112" s="15">
        <f t="shared" si="10"/>
        <v>0</v>
      </c>
      <c r="F112" s="15">
        <f t="shared" si="12"/>
        <v>0</v>
      </c>
      <c r="G112" s="15">
        <f t="shared" si="12"/>
        <v>0</v>
      </c>
      <c r="H112" s="15">
        <f t="shared" si="12"/>
        <v>0</v>
      </c>
      <c r="I112" s="16">
        <f t="shared" si="12"/>
        <v>0</v>
      </c>
      <c r="J112" s="15">
        <f t="shared" si="12"/>
        <v>0</v>
      </c>
      <c r="K112" s="15"/>
    </row>
    <row r="113" spans="1:12" s="3" customFormat="1" ht="40.5">
      <c r="A113" s="113"/>
      <c r="B113" s="112"/>
      <c r="C113" s="14" t="s">
        <v>5</v>
      </c>
      <c r="D113" s="49">
        <f>D119+D128</f>
        <v>8482</v>
      </c>
      <c r="E113" s="49">
        <f t="shared" si="10"/>
        <v>42810</v>
      </c>
      <c r="F113" s="49">
        <f t="shared" si="12"/>
        <v>8562</v>
      </c>
      <c r="G113" s="49">
        <f t="shared" si="12"/>
        <v>8562</v>
      </c>
      <c r="H113" s="49">
        <f t="shared" si="12"/>
        <v>8562</v>
      </c>
      <c r="I113" s="50">
        <f t="shared" si="12"/>
        <v>8562</v>
      </c>
      <c r="J113" s="49">
        <f t="shared" si="12"/>
        <v>8562</v>
      </c>
      <c r="K113" s="49"/>
      <c r="L113" s="62"/>
    </row>
    <row r="114" spans="1:11" s="3" customFormat="1" ht="40.5" customHeight="1">
      <c r="A114" s="113"/>
      <c r="B114" s="112"/>
      <c r="C114" s="14" t="s">
        <v>6</v>
      </c>
      <c r="D114" s="15"/>
      <c r="E114" s="15">
        <f t="shared" si="10"/>
        <v>0</v>
      </c>
      <c r="F114" s="15">
        <f t="shared" si="12"/>
        <v>0</v>
      </c>
      <c r="G114" s="15">
        <f t="shared" si="12"/>
        <v>0</v>
      </c>
      <c r="H114" s="15">
        <f t="shared" si="12"/>
        <v>0</v>
      </c>
      <c r="I114" s="16">
        <f t="shared" si="12"/>
        <v>0</v>
      </c>
      <c r="J114" s="15">
        <f t="shared" si="12"/>
        <v>0</v>
      </c>
      <c r="K114" s="15"/>
    </row>
    <row r="115" spans="1:11" s="3" customFormat="1" ht="20.25">
      <c r="A115" s="113"/>
      <c r="B115" s="112"/>
      <c r="C115" s="14" t="s">
        <v>7</v>
      </c>
      <c r="D115" s="15"/>
      <c r="E115" s="15">
        <f t="shared" si="10"/>
        <v>0</v>
      </c>
      <c r="F115" s="15">
        <f t="shared" si="12"/>
        <v>0</v>
      </c>
      <c r="G115" s="15">
        <f t="shared" si="12"/>
        <v>0</v>
      </c>
      <c r="H115" s="15">
        <f t="shared" si="12"/>
        <v>0</v>
      </c>
      <c r="I115" s="16">
        <f t="shared" si="12"/>
        <v>0</v>
      </c>
      <c r="J115" s="15">
        <f t="shared" si="12"/>
        <v>0</v>
      </c>
      <c r="K115" s="15"/>
    </row>
    <row r="116" spans="1:11" s="3" customFormat="1" ht="18" customHeight="1">
      <c r="A116" s="113" t="s">
        <v>57</v>
      </c>
      <c r="B116" s="112" t="s">
        <v>15</v>
      </c>
      <c r="C116" s="14" t="s">
        <v>2</v>
      </c>
      <c r="D116" s="49">
        <f>D119+D118</f>
        <v>4133</v>
      </c>
      <c r="E116" s="49">
        <f t="shared" si="10"/>
        <v>20865</v>
      </c>
      <c r="F116" s="49">
        <f>F117+F118+F119+F120+F121</f>
        <v>4173</v>
      </c>
      <c r="G116" s="49">
        <f>G117+G118+G119+G120+G121</f>
        <v>4173</v>
      </c>
      <c r="H116" s="50">
        <f>H117+H118+H119+H120+H121</f>
        <v>4173</v>
      </c>
      <c r="I116" s="50">
        <f>I117+I118+I119+I120+I121</f>
        <v>4173</v>
      </c>
      <c r="J116" s="49">
        <f>J117+J118+J119+J120+J121</f>
        <v>4173</v>
      </c>
      <c r="K116" s="15"/>
    </row>
    <row r="117" spans="1:11" s="3" customFormat="1" ht="20.25">
      <c r="A117" s="113"/>
      <c r="B117" s="112"/>
      <c r="C117" s="14" t="s">
        <v>3</v>
      </c>
      <c r="D117" s="15"/>
      <c r="E117" s="15">
        <f t="shared" si="10"/>
        <v>0</v>
      </c>
      <c r="F117" s="15"/>
      <c r="G117" s="15"/>
      <c r="H117" s="15"/>
      <c r="I117" s="15"/>
      <c r="J117" s="15"/>
      <c r="K117" s="15"/>
    </row>
    <row r="118" spans="1:11" s="3" customFormat="1" ht="20.25">
      <c r="A118" s="113"/>
      <c r="B118" s="112"/>
      <c r="C118" s="14" t="s">
        <v>4</v>
      </c>
      <c r="D118" s="15"/>
      <c r="E118" s="15">
        <f t="shared" si="10"/>
        <v>0</v>
      </c>
      <c r="F118" s="15"/>
      <c r="G118" s="15"/>
      <c r="H118" s="15"/>
      <c r="I118" s="15"/>
      <c r="J118" s="15"/>
      <c r="K118" s="15"/>
    </row>
    <row r="119" spans="1:11" s="3" customFormat="1" ht="40.5">
      <c r="A119" s="113"/>
      <c r="B119" s="112"/>
      <c r="C119" s="14" t="s">
        <v>5</v>
      </c>
      <c r="D119" s="49">
        <v>4133</v>
      </c>
      <c r="E119" s="49">
        <f t="shared" si="10"/>
        <v>20865</v>
      </c>
      <c r="F119" s="49">
        <v>4173</v>
      </c>
      <c r="G119" s="49">
        <v>4173</v>
      </c>
      <c r="H119" s="49">
        <v>4173</v>
      </c>
      <c r="I119" s="49">
        <v>4173</v>
      </c>
      <c r="J119" s="49">
        <v>4173</v>
      </c>
      <c r="K119" s="15"/>
    </row>
    <row r="120" spans="1:11" s="3" customFormat="1" ht="40.5">
      <c r="A120" s="113"/>
      <c r="B120" s="112"/>
      <c r="C120" s="14" t="s">
        <v>6</v>
      </c>
      <c r="D120" s="15"/>
      <c r="E120" s="15">
        <f t="shared" si="10"/>
        <v>0</v>
      </c>
      <c r="F120" s="15"/>
      <c r="G120" s="15"/>
      <c r="H120" s="15"/>
      <c r="I120" s="15"/>
      <c r="J120" s="15"/>
      <c r="K120" s="15"/>
    </row>
    <row r="121" spans="1:11" s="3" customFormat="1" ht="20.25">
      <c r="A121" s="113"/>
      <c r="B121" s="112"/>
      <c r="C121" s="14" t="s">
        <v>7</v>
      </c>
      <c r="D121" s="15"/>
      <c r="E121" s="15">
        <f t="shared" si="10"/>
        <v>0</v>
      </c>
      <c r="F121" s="15"/>
      <c r="G121" s="15"/>
      <c r="H121" s="15"/>
      <c r="I121" s="15"/>
      <c r="J121" s="15"/>
      <c r="K121" s="15"/>
    </row>
    <row r="122" spans="1:12" s="3" customFormat="1" ht="15.75" customHeight="1" hidden="1">
      <c r="A122" s="129" t="s">
        <v>17</v>
      </c>
      <c r="B122" s="131" t="s">
        <v>0</v>
      </c>
      <c r="C122" s="131" t="s">
        <v>1</v>
      </c>
      <c r="D122" s="135" t="s">
        <v>23</v>
      </c>
      <c r="E122" s="135"/>
      <c r="F122" s="135"/>
      <c r="G122" s="135"/>
      <c r="H122" s="135"/>
      <c r="I122" s="135"/>
      <c r="J122" s="135"/>
      <c r="K122" s="135"/>
      <c r="L122" s="2"/>
    </row>
    <row r="123" spans="1:11" s="3" customFormat="1" ht="15" customHeight="1" hidden="1">
      <c r="A123" s="129"/>
      <c r="B123" s="132"/>
      <c r="C123" s="132"/>
      <c r="D123" s="114">
        <v>2014</v>
      </c>
      <c r="E123" s="114" t="s">
        <v>2</v>
      </c>
      <c r="F123" s="114">
        <v>2015</v>
      </c>
      <c r="G123" s="114">
        <v>2016</v>
      </c>
      <c r="H123" s="130">
        <v>2017</v>
      </c>
      <c r="I123" s="130">
        <v>2018</v>
      </c>
      <c r="J123" s="114">
        <v>2019</v>
      </c>
      <c r="K123" s="114">
        <v>2020</v>
      </c>
    </row>
    <row r="124" spans="1:11" s="3" customFormat="1" ht="92.25" customHeight="1" hidden="1">
      <c r="A124" s="129"/>
      <c r="B124" s="133"/>
      <c r="C124" s="133"/>
      <c r="D124" s="114"/>
      <c r="E124" s="114"/>
      <c r="F124" s="114"/>
      <c r="G124" s="114"/>
      <c r="H124" s="130"/>
      <c r="I124" s="130"/>
      <c r="J124" s="114"/>
      <c r="K124" s="114"/>
    </row>
    <row r="125" spans="1:11" s="3" customFormat="1" ht="20.25" customHeight="1">
      <c r="A125" s="113" t="s">
        <v>58</v>
      </c>
      <c r="B125" s="112" t="s">
        <v>16</v>
      </c>
      <c r="C125" s="14" t="s">
        <v>2</v>
      </c>
      <c r="D125" s="49">
        <f>D128+D127</f>
        <v>4349</v>
      </c>
      <c r="E125" s="49">
        <f aca="true" t="shared" si="13" ref="E125:E130">F125+G125+H125+I125+J125+K125</f>
        <v>21945</v>
      </c>
      <c r="F125" s="49">
        <f>F126+F127+F128+F129+F130</f>
        <v>4389</v>
      </c>
      <c r="G125" s="49">
        <f>G126+G127+G128+G129+G130</f>
        <v>4389</v>
      </c>
      <c r="H125" s="50">
        <f>H126+H127+H128+H129+H130</f>
        <v>4389</v>
      </c>
      <c r="I125" s="50">
        <f>I126+I127+I128+I129+I130</f>
        <v>4389</v>
      </c>
      <c r="J125" s="49">
        <f>J126+J127+J128+J129+J130</f>
        <v>4389</v>
      </c>
      <c r="K125" s="15"/>
    </row>
    <row r="126" spans="1:11" s="3" customFormat="1" ht="20.25">
      <c r="A126" s="113"/>
      <c r="B126" s="112"/>
      <c r="C126" s="14" t="s">
        <v>3</v>
      </c>
      <c r="D126" s="15"/>
      <c r="E126" s="15">
        <f t="shared" si="13"/>
        <v>0</v>
      </c>
      <c r="F126" s="15"/>
      <c r="G126" s="15"/>
      <c r="H126" s="15"/>
      <c r="I126" s="15"/>
      <c r="J126" s="15"/>
      <c r="K126" s="15"/>
    </row>
    <row r="127" spans="1:11" s="3" customFormat="1" ht="20.25">
      <c r="A127" s="113"/>
      <c r="B127" s="112"/>
      <c r="C127" s="14" t="s">
        <v>4</v>
      </c>
      <c r="D127" s="15"/>
      <c r="E127" s="15">
        <f t="shared" si="13"/>
        <v>0</v>
      </c>
      <c r="F127" s="15"/>
      <c r="G127" s="15"/>
      <c r="H127" s="15"/>
      <c r="I127" s="15"/>
      <c r="J127" s="15"/>
      <c r="K127" s="15"/>
    </row>
    <row r="128" spans="1:11" s="3" customFormat="1" ht="40.5">
      <c r="A128" s="113"/>
      <c r="B128" s="112"/>
      <c r="C128" s="14" t="s">
        <v>5</v>
      </c>
      <c r="D128" s="49">
        <v>4349</v>
      </c>
      <c r="E128" s="49">
        <f t="shared" si="13"/>
        <v>21945</v>
      </c>
      <c r="F128" s="49">
        <v>4389</v>
      </c>
      <c r="G128" s="49">
        <v>4389</v>
      </c>
      <c r="H128" s="49">
        <v>4389</v>
      </c>
      <c r="I128" s="49">
        <v>4389</v>
      </c>
      <c r="J128" s="49">
        <v>4389</v>
      </c>
      <c r="K128" s="15"/>
    </row>
    <row r="129" spans="1:11" s="3" customFormat="1" ht="44.25" customHeight="1">
      <c r="A129" s="113"/>
      <c r="B129" s="112"/>
      <c r="C129" s="14" t="s">
        <v>6</v>
      </c>
      <c r="D129" s="15"/>
      <c r="E129" s="15">
        <f t="shared" si="13"/>
        <v>0</v>
      </c>
      <c r="F129" s="15"/>
      <c r="G129" s="15"/>
      <c r="H129" s="15"/>
      <c r="I129" s="15"/>
      <c r="J129" s="15"/>
      <c r="K129" s="15"/>
    </row>
    <row r="130" spans="1:11" s="3" customFormat="1" ht="20.25">
      <c r="A130" s="113"/>
      <c r="B130" s="112"/>
      <c r="C130" s="14" t="s">
        <v>7</v>
      </c>
      <c r="D130" s="15"/>
      <c r="E130" s="15">
        <f t="shared" si="13"/>
        <v>0</v>
      </c>
      <c r="F130" s="15"/>
      <c r="G130" s="15"/>
      <c r="H130" s="15"/>
      <c r="I130" s="15"/>
      <c r="J130" s="15"/>
      <c r="K130" s="15"/>
    </row>
    <row r="131" spans="1:11" s="3" customFormat="1" ht="18.75">
      <c r="A131" s="6"/>
      <c r="B131" s="7"/>
      <c r="C131" s="8"/>
      <c r="D131" s="9"/>
      <c r="E131" s="9"/>
      <c r="F131" s="9"/>
      <c r="G131" s="9"/>
      <c r="H131" s="12"/>
      <c r="I131" s="12"/>
      <c r="J131" s="9"/>
      <c r="K131" s="9"/>
    </row>
    <row r="132" spans="1:14" ht="26.25">
      <c r="A132" s="144" t="s">
        <v>49</v>
      </c>
      <c r="B132" s="144"/>
      <c r="C132" s="144"/>
      <c r="D132" s="45"/>
      <c r="E132" s="45"/>
      <c r="F132" s="45"/>
      <c r="G132" s="45"/>
      <c r="H132" s="46"/>
      <c r="I132" s="46"/>
      <c r="J132" s="47"/>
      <c r="K132" s="45"/>
      <c r="L132"/>
      <c r="M132"/>
      <c r="N132"/>
    </row>
    <row r="133" spans="1:13" ht="21.75" customHeight="1">
      <c r="A133" s="143" t="s">
        <v>50</v>
      </c>
      <c r="B133" s="143"/>
      <c r="C133" s="143"/>
      <c r="D133" s="45"/>
      <c r="E133" s="45"/>
      <c r="F133" s="45"/>
      <c r="G133" s="45"/>
      <c r="H133" s="46"/>
      <c r="I133" s="142" t="s">
        <v>93</v>
      </c>
      <c r="J133" s="142"/>
      <c r="K133" s="142"/>
      <c r="L133"/>
      <c r="M133"/>
    </row>
    <row r="134" spans="1:11" ht="26.25">
      <c r="A134" s="40"/>
      <c r="B134" s="41"/>
      <c r="C134" s="40"/>
      <c r="D134" s="40"/>
      <c r="E134" s="40"/>
      <c r="F134" s="40"/>
      <c r="G134" s="40"/>
      <c r="H134" s="48"/>
      <c r="I134" s="48"/>
      <c r="J134" s="40"/>
      <c r="K134" s="40"/>
    </row>
    <row r="135" ht="16.5">
      <c r="J135"/>
    </row>
    <row r="136" ht="16.5"/>
    <row r="137" ht="16.5"/>
    <row r="138" ht="16.5"/>
    <row r="139" ht="16.5"/>
    <row r="140" ht="16.5"/>
    <row r="141" ht="16.5"/>
    <row r="142" ht="16.5"/>
    <row r="143" ht="16.5"/>
    <row r="144" ht="16.5"/>
    <row r="145" ht="16.5"/>
    <row r="146" ht="16.5"/>
    <row r="147" ht="16.5"/>
    <row r="148" ht="16.5"/>
    <row r="149" ht="16.5"/>
    <row r="150" ht="16.5"/>
  </sheetData>
  <sheetProtection/>
  <mergeCells count="102">
    <mergeCell ref="J90:J91"/>
    <mergeCell ref="K90:K91"/>
    <mergeCell ref="I133:K133"/>
    <mergeCell ref="A133:C133"/>
    <mergeCell ref="A132:C132"/>
    <mergeCell ref="A89:A91"/>
    <mergeCell ref="B89:B91"/>
    <mergeCell ref="C89:C91"/>
    <mergeCell ref="D89:J89"/>
    <mergeCell ref="D90:D91"/>
    <mergeCell ref="E90:E91"/>
    <mergeCell ref="F90:F91"/>
    <mergeCell ref="G90:G91"/>
    <mergeCell ref="H90:H91"/>
    <mergeCell ref="I90:I91"/>
    <mergeCell ref="I59:I60"/>
    <mergeCell ref="J59:J60"/>
    <mergeCell ref="K59:K60"/>
    <mergeCell ref="A74:A79"/>
    <mergeCell ref="B74:B79"/>
    <mergeCell ref="A58:A60"/>
    <mergeCell ref="B58:B60"/>
    <mergeCell ref="C58:C60"/>
    <mergeCell ref="D58:J58"/>
    <mergeCell ref="B68:B73"/>
    <mergeCell ref="C122:C124"/>
    <mergeCell ref="D4:J4"/>
    <mergeCell ref="D25:J25"/>
    <mergeCell ref="I5:I6"/>
    <mergeCell ref="J5:J6"/>
    <mergeCell ref="D59:D60"/>
    <mergeCell ref="E59:E60"/>
    <mergeCell ref="F59:F60"/>
    <mergeCell ref="G59:G60"/>
    <mergeCell ref="H26:H27"/>
    <mergeCell ref="A104:A109"/>
    <mergeCell ref="B104:B109"/>
    <mergeCell ref="A110:A115"/>
    <mergeCell ref="B110:B115"/>
    <mergeCell ref="A125:A130"/>
    <mergeCell ref="B125:B130"/>
    <mergeCell ref="A122:A124"/>
    <mergeCell ref="B122:B124"/>
    <mergeCell ref="D122:K122"/>
    <mergeCell ref="D123:D124"/>
    <mergeCell ref="E123:E124"/>
    <mergeCell ref="H123:H124"/>
    <mergeCell ref="I123:I124"/>
    <mergeCell ref="J123:J124"/>
    <mergeCell ref="F123:F124"/>
    <mergeCell ref="G123:G124"/>
    <mergeCell ref="K123:K124"/>
    <mergeCell ref="A46:A51"/>
    <mergeCell ref="B46:B51"/>
    <mergeCell ref="A116:A121"/>
    <mergeCell ref="B116:B121"/>
    <mergeCell ref="A83:A88"/>
    <mergeCell ref="B83:B88"/>
    <mergeCell ref="A92:A97"/>
    <mergeCell ref="B92:B97"/>
    <mergeCell ref="A68:A73"/>
    <mergeCell ref="A80:A82"/>
    <mergeCell ref="B19:B24"/>
    <mergeCell ref="E5:E6"/>
    <mergeCell ref="F5:F6"/>
    <mergeCell ref="G5:G6"/>
    <mergeCell ref="A98:A103"/>
    <mergeCell ref="B98:B103"/>
    <mergeCell ref="A52:A57"/>
    <mergeCell ref="B52:B57"/>
    <mergeCell ref="A61:A66"/>
    <mergeCell ref="B61:B66"/>
    <mergeCell ref="C25:C27"/>
    <mergeCell ref="D26:D27"/>
    <mergeCell ref="I26:I27"/>
    <mergeCell ref="J26:J27"/>
    <mergeCell ref="K5:K6"/>
    <mergeCell ref="A7:A12"/>
    <mergeCell ref="B7:B12"/>
    <mergeCell ref="A13:A18"/>
    <mergeCell ref="B13:B18"/>
    <mergeCell ref="A19:A24"/>
    <mergeCell ref="A2:K2"/>
    <mergeCell ref="A4:A6"/>
    <mergeCell ref="B4:B6"/>
    <mergeCell ref="C4:C6"/>
    <mergeCell ref="D5:D6"/>
    <mergeCell ref="A28:A33"/>
    <mergeCell ref="B28:B33"/>
    <mergeCell ref="H5:H6"/>
    <mergeCell ref="A25:A27"/>
    <mergeCell ref="B25:B27"/>
    <mergeCell ref="B80:B82"/>
    <mergeCell ref="A34:A39"/>
    <mergeCell ref="B34:B39"/>
    <mergeCell ref="K26:K27"/>
    <mergeCell ref="E26:E27"/>
    <mergeCell ref="F26:F27"/>
    <mergeCell ref="G26:G27"/>
    <mergeCell ref="H59:H60"/>
    <mergeCell ref="A40:A45"/>
    <mergeCell ref="B40:B45"/>
  </mergeCells>
  <printOptions/>
  <pageMargins left="0.3937007874015748" right="0.3937007874015748" top="0.984251968503937" bottom="0.3937007874015748" header="0.31496062992125984" footer="0.31496062992125984"/>
  <pageSetup firstPageNumber="18" useFirstPageNumber="1" fitToHeight="0" fitToWidth="1" horizontalDpi="600" verticalDpi="600" orientation="landscape" paperSize="9" scale="63" r:id="rId3"/>
  <headerFooter alignWithMargins="0">
    <oddHeader>&amp;C&amp;"Times New Roman,обычный"&amp;20 &amp;18&amp;P</oddHeader>
  </headerFooter>
  <rowBreaks count="3" manualBreakCount="3">
    <brk id="24" max="255" man="1"/>
    <brk id="57" max="255" man="1"/>
    <brk id="88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1" sqref="G4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2018-09-18T05:11:55Z</cp:lastPrinted>
  <dcterms:created xsi:type="dcterms:W3CDTF">2006-09-16T00:00:00Z</dcterms:created>
  <dcterms:modified xsi:type="dcterms:W3CDTF">2019-04-26T12:39:20Z</dcterms:modified>
  <cp:category/>
  <cp:version/>
  <cp:contentType/>
  <cp:contentStatus/>
</cp:coreProperties>
</file>